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95" windowWidth="9420" windowHeight="4440" activeTab="0"/>
  </bookViews>
  <sheets>
    <sheet name="una cifra al moltiplicatore" sheetId="1" r:id="rId1"/>
    <sheet name="due cifre al moltiplicatore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<sst xmlns="http://schemas.openxmlformats.org/spreadsheetml/2006/main" count="60" uniqueCount="42">
  <si>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________________</t>
  </si>
  <si>
    <t>u</t>
  </si>
  <si>
    <t>da</t>
  </si>
  <si>
    <t>h</t>
  </si>
  <si>
    <t>k</t>
  </si>
  <si>
    <t>riporto</t>
  </si>
  <si>
    <t>CALCOLO AUTOMATICO</t>
  </si>
  <si>
    <r>
      <rPr>
        <b/>
        <sz val="14"/>
        <color indexed="14"/>
        <rFont val="Arial"/>
        <family val="2"/>
      </rPr>
      <t xml:space="preserve">           </t>
    </r>
    <r>
      <rPr>
        <b/>
        <u val="single"/>
        <sz val="14"/>
        <color indexed="14"/>
        <rFont val="Arial"/>
        <family val="2"/>
      </rPr>
      <t>CALCOLA  TU</t>
    </r>
  </si>
  <si>
    <t>PRODOTTO</t>
  </si>
  <si>
    <t>MOLTIPLICAZIONI IN COLONNA con una cifra al moltiplicatore</t>
  </si>
  <si>
    <t>MOLTIPLICAZIONI IN COLONNA con due cifre al moltiplicatore</t>
  </si>
  <si>
    <t>Primo PRODOTTO parziale</t>
  </si>
  <si>
    <t>Secondo PRODOTTO parziale</t>
  </si>
  <si>
    <t>Due cifre al moltiplicando</t>
  </si>
  <si>
    <t>Due cifre al moltiplicatore</t>
  </si>
  <si>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u</t>
    </r>
  </si>
  <si>
    <t>PRODOTTO COMPLESSIVO</t>
  </si>
  <si>
    <t>secondo  riporto</t>
  </si>
  <si>
    <t>primo   riporto</t>
  </si>
  <si>
    <t>riporti   finali</t>
  </si>
  <si>
    <t>CALCOLA TU</t>
  </si>
  <si>
    <r>
      <rPr>
        <b/>
        <u val="single"/>
        <sz val="12"/>
        <color indexed="9"/>
        <rFont val="Arial"/>
        <family val="2"/>
      </rPr>
      <t>Due cifre</t>
    </r>
    <r>
      <rPr>
        <b/>
        <sz val="12"/>
        <color indexed="9"/>
        <rFont val="Arial"/>
        <family val="2"/>
      </rPr>
      <t xml:space="preserve"> al moltiplicando</t>
    </r>
  </si>
  <si>
    <r>
      <rPr>
        <b/>
        <u val="single"/>
        <sz val="14"/>
        <color indexed="14"/>
        <rFont val="Arial"/>
        <family val="2"/>
      </rPr>
      <t>IN OGNI CELLA</t>
    </r>
    <r>
      <rPr>
        <b/>
        <sz val="14"/>
        <color indexed="14"/>
        <rFont val="Arial"/>
        <family val="2"/>
      </rPr>
      <t xml:space="preserve"> INSERISCI </t>
    </r>
    <r>
      <rPr>
        <b/>
        <u val="single"/>
        <sz val="14"/>
        <color indexed="14"/>
        <rFont val="Arial"/>
        <family val="2"/>
      </rPr>
      <t>UNA SOLA CIFRA</t>
    </r>
  </si>
  <si>
    <r>
      <rPr>
        <b/>
        <u val="single"/>
        <sz val="14"/>
        <color indexed="14"/>
        <rFont val="Arial"/>
        <family val="2"/>
      </rPr>
      <t>IN OGNI CELLA</t>
    </r>
    <r>
      <rPr>
        <b/>
        <sz val="14"/>
        <color indexed="14"/>
        <rFont val="Arial"/>
        <family val="2"/>
      </rPr>
      <t xml:space="preserve"> INSERISCI </t>
    </r>
    <r>
      <rPr>
        <b/>
        <u val="single"/>
        <sz val="14"/>
        <color indexed="14"/>
        <rFont val="Arial"/>
        <family val="2"/>
      </rPr>
      <t>UNA SOLA CIFRA</t>
    </r>
  </si>
  <si>
    <t>x</t>
  </si>
  <si>
    <t>Stiamo moltiplicando</t>
  </si>
  <si>
    <t>MOLTIPLICANDO</t>
  </si>
  <si>
    <t>MOLTIPLICATORE</t>
  </si>
  <si>
    <t>Nel primo prodotto parziale, il moltiplicando (numero da moltiplicare) deve essere moltiplicato per le unità del moltiplicatore:</t>
  </si>
  <si>
    <t>Nel secondo prodotto parziale, lo stesso moltiplicando deve essere moltiplicato per le decine del moltiplicatore:</t>
  </si>
  <si>
    <t>cioè per</t>
  </si>
  <si>
    <t>A)</t>
  </si>
  <si>
    <t>B)</t>
  </si>
  <si>
    <t>=</t>
  </si>
  <si>
    <t>quindi:</t>
  </si>
  <si>
    <t>Questo è il motivo per cui nella colonna delle unità del secondo prodotto parziale c'è sempre lo zero.</t>
  </si>
  <si>
    <t>SPIEGAZIONE:</t>
  </si>
  <si>
    <t>TORNA SOPRA</t>
  </si>
  <si>
    <t>Sommando i due prodotti parziali avremo quello complessivo:</t>
  </si>
  <si>
    <t>Inserisci moltiplicando e moltiplicatore                                                  e vedi la spiegazione in fondo alla pagina</t>
  </si>
  <si>
    <r>
      <rPr>
        <b/>
        <u val="single"/>
        <sz val="12"/>
        <color indexed="9"/>
        <rFont val="Arial"/>
        <family val="2"/>
      </rPr>
      <t>Una cifra</t>
    </r>
    <r>
      <rPr>
        <b/>
        <sz val="12"/>
        <color indexed="9"/>
        <rFont val="Arial"/>
        <family val="2"/>
      </rPr>
      <t xml:space="preserve"> al moltiplicatore</t>
    </r>
  </si>
  <si>
    <r>
      <rPr>
        <b/>
        <u val="single"/>
        <sz val="12"/>
        <color indexed="9"/>
        <rFont val="Arial"/>
        <family val="2"/>
      </rPr>
      <t>Due cifre</t>
    </r>
    <r>
      <rPr>
        <b/>
        <sz val="12"/>
        <color indexed="9"/>
        <rFont val="Arial"/>
        <family val="2"/>
      </rPr>
      <t xml:space="preserve"> al moltiplicando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</si>
</sst>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1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color indexed="14"/>
      <name val="Arial"/>
      <family val="2"/>
    </font>
    <font>
      <b/>
      <i/>
      <sz val="10"/>
      <color indexed="14"/>
      <name val="Arial"/>
      <family val="2"/>
    </font>
    <font>
      <sz val="22"/>
      <color indexed="17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sz val="2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4"/>
      <color indexed="14"/>
      <name val="Arial"/>
      <family val="2"/>
    </font>
    <font>
      <b/>
      <u val="single"/>
      <sz val="14"/>
      <color indexed="14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11"/>
      <color indexed="14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3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"/>
      <family val="2"/>
    </font>
    <font>
      <sz val="10"/>
      <color indexed="31"/>
      <name val="Arial"/>
      <family val="2"/>
    </font>
    <font>
      <b/>
      <sz val="14"/>
      <color indexed="56"/>
      <name val="Arial"/>
      <family val="2"/>
    </font>
    <font>
      <b/>
      <sz val="22"/>
      <color indexed="17"/>
      <name val="Arial"/>
      <family val="2"/>
    </font>
    <font>
      <b/>
      <sz val="10"/>
      <color indexed="31"/>
      <name val="Arial"/>
      <family val="2"/>
    </font>
    <font>
      <b/>
      <sz val="16"/>
      <color indexed="14"/>
      <name val="Arial"/>
      <family val="2"/>
    </font>
    <font>
      <b/>
      <sz val="10"/>
      <color indexed="17"/>
      <name val="Arial"/>
      <family val="2"/>
    </font>
    <font>
      <b/>
      <i/>
      <u val="single"/>
      <sz val="12"/>
      <color indexed="51"/>
      <name val="Arial"/>
      <family val="2"/>
    </font>
    <font>
      <sz val="11"/>
      <color indexed="31"/>
      <name val="Arial"/>
      <family val="2"/>
    </font>
    <font>
      <b/>
      <sz val="12"/>
      <color indexed="31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44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sz val="22"/>
      <color indexed="18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sz val="14"/>
      <color indexed="14"/>
      <name val="Arial"/>
      <family val="2"/>
    </font>
    <font>
      <u val="single"/>
      <sz val="14"/>
      <color indexed="14"/>
      <name val="Arial"/>
      <family val="2"/>
    </font>
    <font>
      <sz val="24"/>
      <color indexed="8"/>
      <name val="Arial"/>
      <family val="2"/>
    </font>
    <font>
      <b/>
      <sz val="24"/>
      <color indexed="17"/>
      <name val="Arial"/>
      <family val="2"/>
    </font>
    <font>
      <b/>
      <sz val="12"/>
      <color indexed="22"/>
      <name val="Arial"/>
      <family val="2"/>
    </font>
    <font>
      <sz val="9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6600"/>
      <name val="Arial"/>
      <family val="2"/>
    </font>
    <font>
      <b/>
      <sz val="14"/>
      <color rgb="FFFF0000"/>
      <name val="Arial"/>
      <family val="2"/>
    </font>
    <font>
      <sz val="10"/>
      <color theme="3" tint="0.7999799847602844"/>
      <name val="Arial"/>
      <family val="2"/>
    </font>
    <font>
      <sz val="22"/>
      <color rgb="FFFF0000"/>
      <name val="Arial"/>
      <family val="2"/>
    </font>
    <font>
      <b/>
      <sz val="14"/>
      <color theme="3"/>
      <name val="Arial"/>
      <family val="2"/>
    </font>
    <font>
      <b/>
      <sz val="22"/>
      <color rgb="FF006600"/>
      <name val="Arial"/>
      <family val="2"/>
    </font>
    <font>
      <b/>
      <sz val="22"/>
      <color rgb="FFFF0000"/>
      <name val="Arial"/>
      <family val="2"/>
    </font>
    <font>
      <b/>
      <sz val="12"/>
      <color rgb="FFFF00FF"/>
      <name val="Arial"/>
      <family val="2"/>
    </font>
    <font>
      <b/>
      <sz val="10"/>
      <color theme="3" tint="0.7999799847602844"/>
      <name val="Arial"/>
      <family val="2"/>
    </font>
    <font>
      <b/>
      <sz val="16"/>
      <color rgb="FFFF00FF"/>
      <name val="Arial"/>
      <family val="2"/>
    </font>
    <font>
      <b/>
      <sz val="10"/>
      <color rgb="FF00B050"/>
      <name val="Arial"/>
      <family val="2"/>
    </font>
    <font>
      <b/>
      <u val="single"/>
      <sz val="14"/>
      <color rgb="FFFF33CC"/>
      <name val="Arial"/>
      <family val="2"/>
    </font>
    <font>
      <b/>
      <i/>
      <u val="single"/>
      <sz val="12"/>
      <color rgb="FFFFC000"/>
      <name val="Arial"/>
      <family val="2"/>
    </font>
    <font>
      <sz val="11"/>
      <color theme="3" tint="0.7999799847602844"/>
      <name val="Arial"/>
      <family val="2"/>
    </font>
    <font>
      <b/>
      <sz val="12"/>
      <color theme="3" tint="0.7999799847602844"/>
      <name val="Arial"/>
      <family val="2"/>
    </font>
    <font>
      <b/>
      <sz val="10"/>
      <color rgb="FFFF0000"/>
      <name val="Arial"/>
      <family val="2"/>
    </font>
    <font>
      <b/>
      <sz val="11"/>
      <color rgb="FFFF00FF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3" tint="0.5999900102615356"/>
      <name val="Arial"/>
      <family val="2"/>
    </font>
    <font>
      <sz val="10"/>
      <color theme="4" tint="0.5999900102615356"/>
      <name val="Arial"/>
      <family val="2"/>
    </font>
    <font>
      <b/>
      <sz val="12"/>
      <color rgb="FFFF0000"/>
      <name val="Arial"/>
      <family val="2"/>
    </font>
    <font>
      <sz val="10"/>
      <color rgb="FFFF00FF"/>
      <name val="Arial"/>
      <family val="2"/>
    </font>
    <font>
      <b/>
      <sz val="14"/>
      <color rgb="FF002060"/>
      <name val="Arial"/>
      <family val="2"/>
    </font>
    <font>
      <b/>
      <sz val="22"/>
      <color theme="4" tint="-0.4999699890613556"/>
      <name val="Arial"/>
      <family val="2"/>
    </font>
    <font>
      <b/>
      <u val="single"/>
      <sz val="10"/>
      <color rgb="FFFF00FF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2"/>
      <color rgb="FFFF00FF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4"/>
      <color rgb="FFFF00FF"/>
      <name val="Arial"/>
      <family val="2"/>
    </font>
    <font>
      <b/>
      <sz val="12"/>
      <color theme="0"/>
      <name val="Arial"/>
      <family val="2"/>
    </font>
    <font>
      <u val="single"/>
      <sz val="14"/>
      <color rgb="FFFF00FF"/>
      <name val="Arial"/>
      <family val="2"/>
    </font>
    <font>
      <sz val="14"/>
      <color rgb="FFFF00FF"/>
      <name val="Arial"/>
      <family val="2"/>
    </font>
    <font>
      <b/>
      <sz val="10"/>
      <color rgb="FFFF00FF"/>
      <name val="Arial"/>
      <family val="2"/>
    </font>
    <font>
      <b/>
      <sz val="12"/>
      <color theme="0" tint="-0.04997999966144562"/>
      <name val="Arial"/>
      <family val="2"/>
    </font>
    <font>
      <sz val="9"/>
      <color theme="3"/>
      <name val="Arial"/>
      <family val="2"/>
    </font>
    <font>
      <sz val="24"/>
      <color theme="1"/>
      <name val="Arial"/>
      <family val="2"/>
    </font>
    <font>
      <b/>
      <sz val="24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2" applyNumberFormat="0" applyFill="0" applyAlignment="0" applyProtection="0"/>
    <xf numFmtId="0" fontId="86" fillId="21" borderId="3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0" fontId="91" fillId="20" borderId="5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101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02" fillId="33" borderId="10" xfId="0" applyFont="1" applyFill="1" applyBorder="1" applyAlignment="1" applyProtection="1">
      <alignment horizontal="center" vertical="center"/>
      <protection hidden="1"/>
    </xf>
    <xf numFmtId="0" fontId="13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03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04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03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05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02" fillId="33" borderId="0" xfId="0" applyFont="1" applyFill="1" applyAlignment="1" applyProtection="1">
      <alignment horizontal="center"/>
      <protection hidden="1"/>
    </xf>
    <xf numFmtId="0" fontId="10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/>
      <protection hidden="1"/>
    </xf>
    <xf numFmtId="0" fontId="10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107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101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/>
      <protection locked="0"/>
    </xf>
    <xf numFmtId="0" fontId="107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08" fillId="33" borderId="0" xfId="0" applyFont="1" applyFill="1" applyAlignment="1" applyProtection="1">
      <alignment horizontal="center"/>
      <protection hidden="1"/>
    </xf>
    <xf numFmtId="0" fontId="7" fillId="33" borderId="0" xfId="0" applyFont="1" applyFill="1" applyAlignment="1" applyProtection="1">
      <alignment/>
      <protection hidden="1"/>
    </xf>
    <xf numFmtId="0" fontId="109" fillId="33" borderId="0" xfId="0" applyFont="1" applyFill="1" applyBorder="1" applyAlignment="1" applyProtection="1">
      <alignment horizontal="center" vertical="center"/>
      <protection/>
    </xf>
    <xf numFmtId="0" fontId="110" fillId="0" borderId="10" xfId="0" applyFont="1" applyFill="1" applyBorder="1" applyAlignment="1" applyProtection="1">
      <alignment horizontal="center" vertical="center"/>
      <protection locked="0"/>
    </xf>
    <xf numFmtId="0" fontId="111" fillId="33" borderId="0" xfId="0" applyFont="1" applyFill="1" applyAlignment="1" applyProtection="1">
      <alignment horizontal="center"/>
      <protection hidden="1"/>
    </xf>
    <xf numFmtId="0" fontId="108" fillId="33" borderId="0" xfId="0" applyFont="1" applyFill="1" applyAlignment="1" applyProtection="1">
      <alignment horizontal="right"/>
      <protection hidden="1"/>
    </xf>
    <xf numFmtId="0" fontId="112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13" fillId="33" borderId="0" xfId="0" applyFont="1" applyFill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 horizontal="right"/>
      <protection locked="0"/>
    </xf>
    <xf numFmtId="0" fontId="114" fillId="33" borderId="0" xfId="0" applyFont="1" applyFill="1" applyBorder="1" applyAlignment="1" applyProtection="1">
      <alignment horizontal="center" vertical="center"/>
      <protection hidden="1"/>
    </xf>
    <xf numFmtId="0" fontId="114" fillId="33" borderId="0" xfId="0" applyFont="1" applyFill="1" applyBorder="1" applyAlignment="1" applyProtection="1">
      <alignment horizontal="center"/>
      <protection hidden="1"/>
    </xf>
    <xf numFmtId="0" fontId="115" fillId="33" borderId="0" xfId="0" applyFont="1" applyFill="1" applyBorder="1" applyAlignment="1" applyProtection="1">
      <alignment horizontal="right"/>
      <protection locked="0"/>
    </xf>
    <xf numFmtId="0" fontId="0" fillId="14" borderId="0" xfId="0" applyFill="1" applyAlignment="1" applyProtection="1">
      <alignment/>
      <protection hidden="1"/>
    </xf>
    <xf numFmtId="0" fontId="0" fillId="14" borderId="0" xfId="0" applyFill="1" applyAlignment="1" applyProtection="1">
      <alignment horizontal="center"/>
      <protection hidden="1"/>
    </xf>
    <xf numFmtId="0" fontId="102" fillId="14" borderId="0" xfId="0" applyFont="1" applyFill="1" applyBorder="1" applyAlignment="1" applyProtection="1">
      <alignment horizontal="center" vertical="center"/>
      <protection hidden="1"/>
    </xf>
    <xf numFmtId="0" fontId="13" fillId="14" borderId="10" xfId="0" applyFont="1" applyFill="1" applyBorder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vertical="center"/>
      <protection hidden="1"/>
    </xf>
    <xf numFmtId="0" fontId="5" fillId="14" borderId="0" xfId="0" applyFont="1" applyFill="1" applyAlignment="1" applyProtection="1">
      <alignment vertical="center"/>
      <protection hidden="1"/>
    </xf>
    <xf numFmtId="0" fontId="116" fillId="14" borderId="0" xfId="0" applyFont="1" applyFill="1" applyAlignment="1" applyProtection="1">
      <alignment horizontal="center"/>
      <protection hidden="1"/>
    </xf>
    <xf numFmtId="0" fontId="107" fillId="14" borderId="0" xfId="0" applyFont="1" applyFill="1" applyBorder="1" applyAlignment="1" applyProtection="1">
      <alignment horizontal="right" vertical="center"/>
      <protection locked="0"/>
    </xf>
    <xf numFmtId="0" fontId="0" fillId="14" borderId="0" xfId="0" applyFill="1" applyAlignment="1" applyProtection="1">
      <alignment horizontal="left"/>
      <protection hidden="1"/>
    </xf>
    <xf numFmtId="0" fontId="1" fillId="14" borderId="0" xfId="0" applyFont="1" applyFill="1" applyAlignment="1" applyProtection="1">
      <alignment vertical="center"/>
      <protection hidden="1"/>
    </xf>
    <xf numFmtId="0" fontId="11" fillId="14" borderId="0" xfId="0" applyFont="1" applyFill="1" applyBorder="1" applyAlignment="1" applyProtection="1">
      <alignment horizontal="center" vertical="center"/>
      <protection hidden="1"/>
    </xf>
    <xf numFmtId="0" fontId="12" fillId="14" borderId="0" xfId="0" applyFont="1" applyFill="1" applyBorder="1" applyAlignment="1" applyProtection="1">
      <alignment horizontal="center" vertical="center"/>
      <protection hidden="1"/>
    </xf>
    <xf numFmtId="0" fontId="8" fillId="14" borderId="0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1" fillId="14" borderId="0" xfId="0" applyFont="1" applyFill="1" applyBorder="1" applyAlignment="1" applyProtection="1">
      <alignment vertical="center"/>
      <protection hidden="1"/>
    </xf>
    <xf numFmtId="0" fontId="11" fillId="14" borderId="0" xfId="0" applyFont="1" applyFill="1" applyBorder="1" applyAlignment="1" applyProtection="1">
      <alignment vertical="center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23" fillId="14" borderId="0" xfId="0" applyFont="1" applyFill="1" applyBorder="1" applyAlignment="1" applyProtection="1">
      <alignment horizontal="center"/>
      <protection hidden="1"/>
    </xf>
    <xf numFmtId="0" fontId="112" fillId="14" borderId="0" xfId="0" applyFont="1" applyFill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/>
      <protection hidden="1"/>
    </xf>
    <xf numFmtId="0" fontId="117" fillId="33" borderId="0" xfId="0" applyFont="1" applyFill="1" applyBorder="1" applyAlignment="1" applyProtection="1">
      <alignment horizontal="center" vertical="center" wrapText="1"/>
      <protection hidden="1"/>
    </xf>
    <xf numFmtId="0" fontId="4" fillId="14" borderId="0" xfId="0" applyFont="1" applyFill="1" applyAlignment="1" applyProtection="1">
      <alignment horizontal="left" vertical="center"/>
      <protection hidden="1"/>
    </xf>
    <xf numFmtId="1" fontId="0" fillId="14" borderId="0" xfId="0" applyNumberFormat="1" applyFont="1" applyFill="1" applyAlignment="1" applyProtection="1">
      <alignment horizontal="center" vertical="center"/>
      <protection hidden="1"/>
    </xf>
    <xf numFmtId="1" fontId="3" fillId="14" borderId="0" xfId="0" applyNumberFormat="1" applyFont="1" applyFill="1" applyBorder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/>
      <protection hidden="1"/>
    </xf>
    <xf numFmtId="0" fontId="102" fillId="14" borderId="10" xfId="0" applyFont="1" applyFill="1" applyBorder="1" applyAlignment="1" applyProtection="1">
      <alignment horizontal="center" vertical="center"/>
      <protection hidden="1"/>
    </xf>
    <xf numFmtId="0" fontId="107" fillId="14" borderId="0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5" fillId="35" borderId="1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118" fillId="33" borderId="0" xfId="0" applyFont="1" applyFill="1" applyAlignment="1" applyProtection="1">
      <alignment horizontal="center"/>
      <protection hidden="1"/>
    </xf>
    <xf numFmtId="0" fontId="27" fillId="33" borderId="0" xfId="0" applyFont="1" applyFill="1" applyAlignment="1" applyProtection="1">
      <alignment/>
      <protection hidden="1"/>
    </xf>
    <xf numFmtId="0" fontId="119" fillId="36" borderId="11" xfId="0" applyFont="1" applyFill="1" applyBorder="1" applyAlignment="1" applyProtection="1">
      <alignment horizontal="center" vertical="center"/>
      <protection locked="0"/>
    </xf>
    <xf numFmtId="0" fontId="107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20" fillId="14" borderId="0" xfId="0" applyFont="1" applyFill="1" applyAlignment="1" applyProtection="1">
      <alignment horizontal="left"/>
      <protection hidden="1"/>
    </xf>
    <xf numFmtId="0" fontId="121" fillId="33" borderId="0" xfId="0" applyFont="1" applyFill="1" applyAlignment="1" applyProtection="1">
      <alignment/>
      <protection hidden="1"/>
    </xf>
    <xf numFmtId="0" fontId="121" fillId="33" borderId="0" xfId="0" applyFont="1" applyFill="1" applyBorder="1" applyAlignment="1" applyProtection="1">
      <alignment/>
      <protection hidden="1"/>
    </xf>
    <xf numFmtId="1" fontId="120" fillId="14" borderId="0" xfId="0" applyNumberFormat="1" applyFont="1" applyFill="1" applyAlignment="1" applyProtection="1">
      <alignment horizontal="left"/>
      <protection hidden="1"/>
    </xf>
    <xf numFmtId="0" fontId="120" fillId="14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/>
      <protection locked="0"/>
    </xf>
    <xf numFmtId="0" fontId="107" fillId="0" borderId="10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right" vertical="center"/>
      <protection locked="0"/>
    </xf>
    <xf numFmtId="0" fontId="122" fillId="35" borderId="12" xfId="0" applyFont="1" applyFill="1" applyBorder="1" applyAlignment="1" applyProtection="1">
      <alignment horizontal="right" vertical="center"/>
      <protection locked="0"/>
    </xf>
    <xf numFmtId="0" fontId="106" fillId="0" borderId="10" xfId="0" applyFont="1" applyFill="1" applyBorder="1" applyAlignment="1" applyProtection="1">
      <alignment horizontal="center"/>
      <protection locked="0"/>
    </xf>
    <xf numFmtId="0" fontId="122" fillId="37" borderId="11" xfId="0" applyFont="1" applyFill="1" applyBorder="1" applyAlignment="1" applyProtection="1">
      <alignment horizontal="center"/>
      <protection locked="0"/>
    </xf>
    <xf numFmtId="0" fontId="14" fillId="38" borderId="10" xfId="0" applyFont="1" applyFill="1" applyBorder="1" applyAlignment="1" applyProtection="1">
      <alignment horizontal="center"/>
      <protection locked="0"/>
    </xf>
    <xf numFmtId="0" fontId="123" fillId="14" borderId="0" xfId="0" applyFont="1" applyFill="1" applyAlignment="1" applyProtection="1">
      <alignment/>
      <protection hidden="1"/>
    </xf>
    <xf numFmtId="0" fontId="123" fillId="14" borderId="0" xfId="0" applyFont="1" applyFill="1" applyAlignment="1" applyProtection="1">
      <alignment vertical="center"/>
      <protection hidden="1"/>
    </xf>
    <xf numFmtId="0" fontId="107" fillId="0" borderId="10" xfId="0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 applyProtection="1">
      <alignment horizontal="right" vertical="center"/>
      <protection locked="0"/>
    </xf>
    <xf numFmtId="0" fontId="2" fillId="14" borderId="10" xfId="0" applyFont="1" applyFill="1" applyBorder="1" applyAlignment="1" applyProtection="1">
      <alignment horizontal="center" vertical="center"/>
      <protection hidden="1"/>
    </xf>
    <xf numFmtId="0" fontId="124" fillId="14" borderId="10" xfId="0" applyFont="1" applyFill="1" applyBorder="1" applyAlignment="1" applyProtection="1">
      <alignment horizontal="center" vertical="center"/>
      <protection hidden="1"/>
    </xf>
    <xf numFmtId="0" fontId="0" fillId="14" borderId="0" xfId="0" applyFont="1" applyFill="1" applyAlignment="1" applyProtection="1">
      <alignment horizontal="left"/>
      <protection hidden="1"/>
    </xf>
    <xf numFmtId="0" fontId="125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126" fillId="33" borderId="0" xfId="0" applyFont="1" applyFill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 hidden="1"/>
    </xf>
    <xf numFmtId="0" fontId="116" fillId="33" borderId="14" xfId="0" applyFont="1" applyFill="1" applyBorder="1" applyAlignment="1" applyProtection="1">
      <alignment/>
      <protection hidden="1"/>
    </xf>
    <xf numFmtId="0" fontId="127" fillId="33" borderId="15" xfId="0" applyFont="1" applyFill="1" applyBorder="1" applyAlignment="1" applyProtection="1">
      <alignment horizontal="left"/>
      <protection hidden="1"/>
    </xf>
    <xf numFmtId="0" fontId="116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128" fillId="33" borderId="0" xfId="0" applyFont="1" applyFill="1" applyAlignment="1" applyProtection="1">
      <alignment horizontal="center" vertical="top"/>
      <protection hidden="1"/>
    </xf>
    <xf numFmtId="0" fontId="126" fillId="33" borderId="0" xfId="0" applyFont="1" applyFill="1" applyAlignment="1" applyProtection="1">
      <alignment horizontal="center" vertical="center" wrapText="1"/>
      <protection hidden="1"/>
    </xf>
    <xf numFmtId="0" fontId="128" fillId="33" borderId="0" xfId="0" applyFont="1" applyFill="1" applyAlignment="1" applyProtection="1">
      <alignment/>
      <protection hidden="1"/>
    </xf>
    <xf numFmtId="0" fontId="116" fillId="33" borderId="16" xfId="0" applyFont="1" applyFill="1" applyBorder="1" applyAlignment="1" applyProtection="1">
      <alignment horizontal="right"/>
      <protection hidden="1"/>
    </xf>
    <xf numFmtId="0" fontId="129" fillId="33" borderId="17" xfId="0" applyFont="1" applyFill="1" applyBorder="1" applyAlignment="1" applyProtection="1">
      <alignment horizontal="left"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>
      <alignment horizontal="right"/>
      <protection hidden="1"/>
    </xf>
    <xf numFmtId="0" fontId="116" fillId="33" borderId="16" xfId="0" applyFont="1" applyFill="1" applyBorder="1" applyAlignment="1" applyProtection="1">
      <alignment/>
      <protection hidden="1"/>
    </xf>
    <xf numFmtId="0" fontId="130" fillId="33" borderId="17" xfId="0" applyFont="1" applyFill="1" applyBorder="1" applyAlignment="1" applyProtection="1">
      <alignment horizontal="left"/>
      <protection hidden="1"/>
    </xf>
    <xf numFmtId="0" fontId="19" fillId="33" borderId="18" xfId="0" applyFont="1" applyFill="1" applyBorder="1" applyAlignment="1" applyProtection="1">
      <alignment/>
      <protection hidden="1"/>
    </xf>
    <xf numFmtId="0" fontId="119" fillId="39" borderId="12" xfId="0" applyFont="1" applyFill="1" applyBorder="1" applyAlignment="1" applyProtection="1">
      <alignment horizontal="center" vertical="center"/>
      <protection locked="0"/>
    </xf>
    <xf numFmtId="0" fontId="87" fillId="33" borderId="0" xfId="36" applyFill="1" applyBorder="1" applyAlignment="1" applyProtection="1">
      <alignment horizontal="left" vertical="center" wrapText="1"/>
      <protection hidden="1"/>
    </xf>
    <xf numFmtId="0" fontId="131" fillId="33" borderId="0" xfId="0" applyFont="1" applyFill="1" applyAlignment="1" applyProtection="1">
      <alignment horizontal="left"/>
      <protection hidden="1"/>
    </xf>
    <xf numFmtId="0" fontId="132" fillId="34" borderId="16" xfId="0" applyFont="1" applyFill="1" applyBorder="1" applyAlignment="1" applyProtection="1">
      <alignment horizontal="center" vertical="center"/>
      <protection hidden="1"/>
    </xf>
    <xf numFmtId="0" fontId="18" fillId="34" borderId="17" xfId="0" applyFont="1" applyFill="1" applyBorder="1" applyAlignment="1" applyProtection="1">
      <alignment horizontal="center" vertical="center"/>
      <protection hidden="1"/>
    </xf>
    <xf numFmtId="0" fontId="18" fillId="34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10" fillId="33" borderId="0" xfId="0" applyFont="1" applyFill="1" applyAlignment="1" applyProtection="1">
      <alignment horizontal="center"/>
      <protection hidden="1"/>
    </xf>
    <xf numFmtId="0" fontId="18" fillId="40" borderId="16" xfId="0" applyFont="1" applyFill="1" applyBorder="1" applyAlignment="1" applyProtection="1">
      <alignment horizontal="center" vertical="center"/>
      <protection hidden="1"/>
    </xf>
    <xf numFmtId="0" fontId="18" fillId="40" borderId="17" xfId="0" applyFont="1" applyFill="1" applyBorder="1" applyAlignment="1" applyProtection="1">
      <alignment horizontal="center" vertical="center"/>
      <protection hidden="1"/>
    </xf>
    <xf numFmtId="0" fontId="18" fillId="40" borderId="18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22" fillId="14" borderId="0" xfId="0" applyFont="1" applyFill="1" applyAlignment="1" applyProtection="1">
      <alignment horizontal="center"/>
      <protection hidden="1"/>
    </xf>
    <xf numFmtId="0" fontId="133" fillId="41" borderId="16" xfId="0" applyFont="1" applyFill="1" applyBorder="1" applyAlignment="1" applyProtection="1">
      <alignment horizontal="center" vertical="center"/>
      <protection hidden="1"/>
    </xf>
    <xf numFmtId="0" fontId="133" fillId="41" borderId="18" xfId="0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horizontal="center" vertical="center" wrapText="1"/>
      <protection hidden="1"/>
    </xf>
    <xf numFmtId="0" fontId="117" fillId="33" borderId="0" xfId="0" applyFont="1" applyFill="1" applyBorder="1" applyAlignment="1" applyProtection="1">
      <alignment horizontal="center" vertical="center" wrapText="1"/>
      <protection hidden="1"/>
    </xf>
    <xf numFmtId="0" fontId="112" fillId="35" borderId="16" xfId="0" applyFont="1" applyFill="1" applyBorder="1" applyAlignment="1" applyProtection="1">
      <alignment horizontal="center" vertical="center"/>
      <protection hidden="1"/>
    </xf>
    <xf numFmtId="0" fontId="112" fillId="35" borderId="17" xfId="0" applyFont="1" applyFill="1" applyBorder="1" applyAlignment="1" applyProtection="1">
      <alignment horizontal="center" vertical="center"/>
      <protection hidden="1"/>
    </xf>
    <xf numFmtId="0" fontId="112" fillId="35" borderId="18" xfId="0" applyFont="1" applyFill="1" applyBorder="1" applyAlignment="1" applyProtection="1">
      <alignment horizontal="center" vertical="center"/>
      <protection hidden="1"/>
    </xf>
    <xf numFmtId="0" fontId="108" fillId="33" borderId="0" xfId="0" applyFont="1" applyFill="1" applyAlignment="1" applyProtection="1">
      <alignment horizontal="center"/>
      <protection hidden="1"/>
    </xf>
    <xf numFmtId="0" fontId="132" fillId="33" borderId="0" xfId="0" applyFont="1" applyFill="1" applyAlignment="1" applyProtection="1">
      <alignment horizontal="center" vertical="top"/>
      <protection hidden="1"/>
    </xf>
    <xf numFmtId="0" fontId="134" fillId="33" borderId="0" xfId="0" applyFont="1" applyFill="1" applyAlignment="1" applyProtection="1">
      <alignment horizontal="left" vertical="center"/>
      <protection hidden="1"/>
    </xf>
    <xf numFmtId="0" fontId="134" fillId="33" borderId="19" xfId="0" applyFont="1" applyFill="1" applyBorder="1" applyAlignment="1" applyProtection="1">
      <alignment horizontal="left" vertical="center"/>
      <protection hidden="1"/>
    </xf>
    <xf numFmtId="0" fontId="110" fillId="33" borderId="0" xfId="0" applyFont="1" applyFill="1" applyAlignment="1" applyProtection="1">
      <alignment horizontal="center" vertical="center"/>
      <protection hidden="1"/>
    </xf>
    <xf numFmtId="0" fontId="28" fillId="35" borderId="20" xfId="0" applyFont="1" applyFill="1" applyBorder="1" applyAlignment="1" applyProtection="1">
      <alignment horizontal="right" vertical="center"/>
      <protection hidden="1"/>
    </xf>
    <xf numFmtId="0" fontId="28" fillId="35" borderId="21" xfId="0" applyFont="1" applyFill="1" applyBorder="1" applyAlignment="1" applyProtection="1">
      <alignment horizontal="right" vertical="center"/>
      <protection hidden="1"/>
    </xf>
    <xf numFmtId="0" fontId="28" fillId="35" borderId="22" xfId="0" applyFont="1" applyFill="1" applyBorder="1" applyAlignment="1" applyProtection="1">
      <alignment horizontal="right" vertical="center"/>
      <protection hidden="1"/>
    </xf>
    <xf numFmtId="0" fontId="20" fillId="33" borderId="0" xfId="0" applyFont="1" applyFill="1" applyAlignment="1" applyProtection="1">
      <alignment horizontal="center"/>
      <protection hidden="1"/>
    </xf>
    <xf numFmtId="0" fontId="132" fillId="33" borderId="0" xfId="0" applyFont="1" applyFill="1" applyAlignment="1" applyProtection="1">
      <alignment horizontal="center"/>
      <protection hidden="1"/>
    </xf>
    <xf numFmtId="0" fontId="135" fillId="33" borderId="0" xfId="0" applyFont="1" applyFill="1" applyAlignment="1" applyProtection="1">
      <alignment horizontal="center" vertical="center" wrapText="1"/>
      <protection hidden="1"/>
    </xf>
    <xf numFmtId="0" fontId="136" fillId="33" borderId="0" xfId="0" applyFont="1" applyFill="1" applyAlignment="1" applyProtection="1">
      <alignment horizontal="center"/>
      <protection hidden="1"/>
    </xf>
    <xf numFmtId="0" fontId="20" fillId="14" borderId="0" xfId="0" applyFont="1" applyFill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87" fillId="33" borderId="23" xfId="36" applyFill="1" applyBorder="1" applyAlignment="1" applyProtection="1">
      <alignment horizontal="center" vertical="center" wrapText="1"/>
      <protection hidden="1"/>
    </xf>
    <xf numFmtId="0" fontId="137" fillId="41" borderId="16" xfId="0" applyFont="1" applyFill="1" applyBorder="1" applyAlignment="1" applyProtection="1">
      <alignment horizontal="right" vertical="center"/>
      <protection hidden="1"/>
    </xf>
    <xf numFmtId="0" fontId="137" fillId="41" borderId="18" xfId="0" applyFont="1" applyFill="1" applyBorder="1" applyAlignment="1" applyProtection="1">
      <alignment horizontal="right" vertical="center"/>
      <protection hidden="1"/>
    </xf>
    <xf numFmtId="0" fontId="31" fillId="33" borderId="24" xfId="0" applyFont="1" applyFill="1" applyBorder="1" applyAlignment="1" applyProtection="1">
      <alignment horizontal="center"/>
      <protection hidden="1"/>
    </xf>
    <xf numFmtId="0" fontId="32" fillId="33" borderId="25" xfId="0" applyFont="1" applyFill="1" applyBorder="1" applyAlignment="1" applyProtection="1">
      <alignment horizontal="center"/>
      <protection hidden="1"/>
    </xf>
    <xf numFmtId="0" fontId="31" fillId="33" borderId="25" xfId="0" applyFont="1" applyFill="1" applyBorder="1" applyAlignment="1" applyProtection="1">
      <alignment horizontal="center"/>
      <protection hidden="1"/>
    </xf>
    <xf numFmtId="0" fontId="138" fillId="33" borderId="0" xfId="0" applyFont="1" applyFill="1" applyAlignment="1" applyProtection="1">
      <alignment horizontal="left"/>
      <protection hidden="1"/>
    </xf>
    <xf numFmtId="0" fontId="130" fillId="33" borderId="0" xfId="0" applyFont="1" applyFill="1" applyAlignment="1" applyProtection="1">
      <alignment horizontal="center"/>
      <protection hidden="1"/>
    </xf>
    <xf numFmtId="0" fontId="135" fillId="33" borderId="0" xfId="0" applyFont="1" applyFill="1" applyAlignment="1" applyProtection="1">
      <alignment horizontal="center" vertical="center"/>
      <protection hidden="1"/>
    </xf>
    <xf numFmtId="0" fontId="128" fillId="33" borderId="0" xfId="0" applyFont="1" applyFill="1" applyAlignment="1" applyProtection="1">
      <alignment horizontal="center" vertical="top"/>
      <protection hidden="1"/>
    </xf>
    <xf numFmtId="0" fontId="128" fillId="33" borderId="0" xfId="0" applyFont="1" applyFill="1" applyAlignment="1" applyProtection="1">
      <alignment horizontal="right"/>
      <protection hidden="1"/>
    </xf>
    <xf numFmtId="0" fontId="18" fillId="40" borderId="0" xfId="0" applyFont="1" applyFill="1" applyBorder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/>
      <protection hidden="1"/>
    </xf>
    <xf numFmtId="0" fontId="112" fillId="35" borderId="16" xfId="0" applyFont="1" applyFill="1" applyBorder="1" applyAlignment="1" applyProtection="1">
      <alignment vertical="center"/>
      <protection hidden="1"/>
    </xf>
    <xf numFmtId="0" fontId="112" fillId="35" borderId="17" xfId="0" applyFont="1" applyFill="1" applyBorder="1" applyAlignment="1" applyProtection="1">
      <alignment vertical="center"/>
      <protection hidden="1"/>
    </xf>
    <xf numFmtId="0" fontId="112" fillId="35" borderId="18" xfId="0" applyFont="1" applyFill="1" applyBorder="1" applyAlignment="1" applyProtection="1">
      <alignment vertical="center"/>
      <protection hidden="1"/>
    </xf>
    <xf numFmtId="0" fontId="16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7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137" fillId="41" borderId="16" xfId="0" applyFont="1" applyFill="1" applyBorder="1" applyAlignment="1" applyProtection="1">
      <alignment horizontal="left" vertical="center"/>
      <protection hidden="1"/>
    </xf>
    <xf numFmtId="0" fontId="137" fillId="41" borderId="18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128" fillId="33" borderId="0" xfId="0" applyFont="1" applyFill="1" applyAlignment="1" applyProtection="1">
      <alignment horizontal="right" vertical="center"/>
      <protection hidden="1"/>
    </xf>
    <xf numFmtId="0" fontId="139" fillId="14" borderId="0" xfId="0" applyFont="1" applyFill="1" applyBorder="1" applyAlignment="1" applyProtection="1">
      <alignment horizontal="right"/>
      <protection hidden="1"/>
    </xf>
    <xf numFmtId="3" fontId="24" fillId="14" borderId="0" xfId="0" applyNumberFormat="1" applyFont="1" applyFill="1" applyAlignment="1" applyProtection="1">
      <alignment horizontal="right" vertical="center"/>
      <protection hidden="1"/>
    </xf>
    <xf numFmtId="0" fontId="25" fillId="14" borderId="0" xfId="0" applyFont="1" applyFill="1" applyAlignment="1" applyProtection="1">
      <alignment horizontal="left" vertical="center"/>
      <protection hidden="1"/>
    </xf>
    <xf numFmtId="3" fontId="140" fillId="14" borderId="0" xfId="0" applyNumberFormat="1" applyFont="1" applyFill="1" applyAlignment="1" applyProtection="1">
      <alignment horizontal="right" vertical="center"/>
      <protection hidden="1"/>
    </xf>
    <xf numFmtId="0" fontId="4" fillId="14" borderId="0" xfId="0" applyFont="1" applyFill="1" applyAlignment="1" applyProtection="1">
      <alignment horizontal="left" vertical="center"/>
      <protection hidden="1"/>
    </xf>
    <xf numFmtId="0" fontId="134" fillId="33" borderId="0" xfId="0" applyFont="1" applyFill="1" applyAlignment="1" applyProtection="1">
      <alignment horizontal="center" vertical="center"/>
      <protection hidden="1"/>
    </xf>
    <xf numFmtId="0" fontId="134" fillId="33" borderId="19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left" vertical="center"/>
      <protection hidden="1"/>
    </xf>
    <xf numFmtId="0" fontId="128" fillId="33" borderId="0" xfId="36" applyFont="1" applyFill="1" applyAlignment="1" applyProtection="1">
      <alignment horizontal="center"/>
      <protection hidden="1"/>
    </xf>
    <xf numFmtId="0" fontId="33" fillId="33" borderId="0" xfId="0" applyFont="1" applyFill="1" applyAlignment="1" applyProtection="1">
      <alignment horizontal="center"/>
      <protection hidden="1"/>
    </xf>
    <xf numFmtId="0" fontId="126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right"/>
      <protection hidden="1"/>
    </xf>
    <xf numFmtId="0" fontId="126" fillId="33" borderId="0" xfId="0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rgb="FFFFC000"/>
        </patternFill>
      </fill>
    </dxf>
    <dxf>
      <font>
        <color rgb="FFFF00FF"/>
      </font>
      <fill>
        <patternFill>
          <fgColor rgb="FFFFC000"/>
          <bgColor rgb="FFFFC000"/>
        </patternFill>
      </fill>
      <border>
        <left style="thin">
          <color rgb="FFFF00FF"/>
        </left>
        <right style="thin">
          <color rgb="FFFF00FF"/>
        </right>
        <top style="thin">
          <color rgb="FFFF00FF"/>
        </top>
        <bottom style="thin">
          <color rgb="FFFF00FF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13</xdr:row>
      <xdr:rowOff>47625</xdr:rowOff>
    </xdr:from>
    <xdr:to>
      <xdr:col>8</xdr:col>
      <xdr:colOff>114300</xdr:colOff>
      <xdr:row>13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2686050" y="3438525"/>
          <a:ext cx="14668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190500</xdr:rowOff>
    </xdr:from>
    <xdr:to>
      <xdr:col>4</xdr:col>
      <xdr:colOff>323850</xdr:colOff>
      <xdr:row>10</xdr:row>
      <xdr:rowOff>190500</xdr:rowOff>
    </xdr:to>
    <xdr:sp>
      <xdr:nvSpPr>
        <xdr:cNvPr id="2" name="Line 7"/>
        <xdr:cNvSpPr>
          <a:spLocks/>
        </xdr:cNvSpPr>
      </xdr:nvSpPr>
      <xdr:spPr>
        <a:xfrm flipV="1">
          <a:off x="2686050" y="2714625"/>
          <a:ext cx="3238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12</xdr:row>
      <xdr:rowOff>200025</xdr:rowOff>
    </xdr:from>
    <xdr:to>
      <xdr:col>5</xdr:col>
      <xdr:colOff>0</xdr:colOff>
      <xdr:row>12</xdr:row>
      <xdr:rowOff>200025</xdr:rowOff>
    </xdr:to>
    <xdr:sp>
      <xdr:nvSpPr>
        <xdr:cNvPr id="3" name="Line 9"/>
        <xdr:cNvSpPr>
          <a:spLocks/>
        </xdr:cNvSpPr>
      </xdr:nvSpPr>
      <xdr:spPr>
        <a:xfrm>
          <a:off x="2657475" y="3228975"/>
          <a:ext cx="4476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14</xdr:row>
      <xdr:rowOff>219075</xdr:rowOff>
    </xdr:from>
    <xdr:to>
      <xdr:col>3</xdr:col>
      <xdr:colOff>1228725</xdr:colOff>
      <xdr:row>14</xdr:row>
      <xdr:rowOff>219075</xdr:rowOff>
    </xdr:to>
    <xdr:sp>
      <xdr:nvSpPr>
        <xdr:cNvPr id="4" name="Line 10"/>
        <xdr:cNvSpPr>
          <a:spLocks/>
        </xdr:cNvSpPr>
      </xdr:nvSpPr>
      <xdr:spPr>
        <a:xfrm>
          <a:off x="2038350" y="3771900"/>
          <a:ext cx="4857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13</xdr:row>
      <xdr:rowOff>66675</xdr:rowOff>
    </xdr:from>
    <xdr:to>
      <xdr:col>16</xdr:col>
      <xdr:colOff>95250</xdr:colOff>
      <xdr:row>13</xdr:row>
      <xdr:rowOff>76200</xdr:rowOff>
    </xdr:to>
    <xdr:sp>
      <xdr:nvSpPr>
        <xdr:cNvPr id="5" name="Line 1"/>
        <xdr:cNvSpPr>
          <a:spLocks/>
        </xdr:cNvSpPr>
      </xdr:nvSpPr>
      <xdr:spPr>
        <a:xfrm>
          <a:off x="7496175" y="3457575"/>
          <a:ext cx="2124075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1133475</xdr:colOff>
      <xdr:row>9</xdr:row>
      <xdr:rowOff>142875</xdr:rowOff>
    </xdr:from>
    <xdr:to>
      <xdr:col>12</xdr:col>
      <xdr:colOff>295275</xdr:colOff>
      <xdr:row>9</xdr:row>
      <xdr:rowOff>142875</xdr:rowOff>
    </xdr:to>
    <xdr:sp>
      <xdr:nvSpPr>
        <xdr:cNvPr id="6" name="Line 7"/>
        <xdr:cNvSpPr>
          <a:spLocks/>
        </xdr:cNvSpPr>
      </xdr:nvSpPr>
      <xdr:spPr>
        <a:xfrm>
          <a:off x="6705600" y="2428875"/>
          <a:ext cx="6000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209550</xdr:rowOff>
    </xdr:from>
    <xdr:to>
      <xdr:col>12</xdr:col>
      <xdr:colOff>561975</xdr:colOff>
      <xdr:row>10</xdr:row>
      <xdr:rowOff>209550</xdr:rowOff>
    </xdr:to>
    <xdr:sp>
      <xdr:nvSpPr>
        <xdr:cNvPr id="7" name="Line 8"/>
        <xdr:cNvSpPr>
          <a:spLocks/>
        </xdr:cNvSpPr>
      </xdr:nvSpPr>
      <xdr:spPr>
        <a:xfrm>
          <a:off x="7048500" y="2733675"/>
          <a:ext cx="5238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200025</xdr:rowOff>
    </xdr:from>
    <xdr:to>
      <xdr:col>12</xdr:col>
      <xdr:colOff>571500</xdr:colOff>
      <xdr:row>12</xdr:row>
      <xdr:rowOff>200025</xdr:rowOff>
    </xdr:to>
    <xdr:sp>
      <xdr:nvSpPr>
        <xdr:cNvPr id="8" name="Line 9"/>
        <xdr:cNvSpPr>
          <a:spLocks/>
        </xdr:cNvSpPr>
      </xdr:nvSpPr>
      <xdr:spPr>
        <a:xfrm>
          <a:off x="7048500" y="3228975"/>
          <a:ext cx="5334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295275</xdr:rowOff>
    </xdr:from>
    <xdr:to>
      <xdr:col>12</xdr:col>
      <xdr:colOff>428625</xdr:colOff>
      <xdr:row>14</xdr:row>
      <xdr:rowOff>295275</xdr:rowOff>
    </xdr:to>
    <xdr:sp>
      <xdr:nvSpPr>
        <xdr:cNvPr id="9" name="Line 10"/>
        <xdr:cNvSpPr>
          <a:spLocks/>
        </xdr:cNvSpPr>
      </xdr:nvSpPr>
      <xdr:spPr>
        <a:xfrm>
          <a:off x="6534150" y="3848100"/>
          <a:ext cx="9048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8</xdr:col>
      <xdr:colOff>266700</xdr:colOff>
      <xdr:row>10</xdr:row>
      <xdr:rowOff>304800</xdr:rowOff>
    </xdr:to>
    <xdr:sp>
      <xdr:nvSpPr>
        <xdr:cNvPr id="10" name="Per 11"/>
        <xdr:cNvSpPr>
          <a:spLocks/>
        </xdr:cNvSpPr>
      </xdr:nvSpPr>
      <xdr:spPr>
        <a:xfrm>
          <a:off x="4048125" y="2628900"/>
          <a:ext cx="257175" cy="200025"/>
        </a:xfrm>
        <a:custGeom>
          <a:pathLst>
            <a:path h="200025" w="257175">
              <a:moveTo>
                <a:pt x="47325" y="66609"/>
              </a:moveTo>
              <a:lnTo>
                <a:pt x="76209" y="29473"/>
              </a:lnTo>
              <a:lnTo>
                <a:pt x="128588" y="70212"/>
              </a:lnTo>
              <a:lnTo>
                <a:pt x="180966" y="29473"/>
              </a:lnTo>
              <a:lnTo>
                <a:pt x="209850" y="66609"/>
              </a:lnTo>
              <a:lnTo>
                <a:pt x="166902" y="100013"/>
              </a:lnTo>
              <a:lnTo>
                <a:pt x="209850" y="133416"/>
              </a:lnTo>
              <a:lnTo>
                <a:pt x="180966" y="170552"/>
              </a:lnTo>
              <a:lnTo>
                <a:pt x="128588" y="129813"/>
              </a:lnTo>
              <a:lnTo>
                <a:pt x="76209" y="170552"/>
              </a:lnTo>
              <a:lnTo>
                <a:pt x="47325" y="133416"/>
              </a:lnTo>
              <a:lnTo>
                <a:pt x="90273" y="100013"/>
              </a:lnTo>
              <a:lnTo>
                <a:pt x="47325" y="66609"/>
              </a:lnTo>
              <a:close/>
            </a:path>
          </a:pathLst>
        </a:cu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12</xdr:row>
      <xdr:rowOff>133350</xdr:rowOff>
    </xdr:from>
    <xdr:to>
      <xdr:col>8</xdr:col>
      <xdr:colOff>266700</xdr:colOff>
      <xdr:row>12</xdr:row>
      <xdr:rowOff>304800</xdr:rowOff>
    </xdr:to>
    <xdr:sp>
      <xdr:nvSpPr>
        <xdr:cNvPr id="11" name="Uguale 12"/>
        <xdr:cNvSpPr>
          <a:spLocks/>
        </xdr:cNvSpPr>
      </xdr:nvSpPr>
      <xdr:spPr>
        <a:xfrm>
          <a:off x="4076700" y="3162300"/>
          <a:ext cx="228600" cy="171450"/>
        </a:xfrm>
        <a:custGeom>
          <a:pathLst>
            <a:path h="171450" w="228600">
              <a:moveTo>
                <a:pt x="30301" y="35319"/>
              </a:moveTo>
              <a:lnTo>
                <a:pt x="198299" y="35319"/>
              </a:lnTo>
              <a:lnTo>
                <a:pt x="198299" y="75644"/>
              </a:lnTo>
              <a:lnTo>
                <a:pt x="30301" y="75644"/>
              </a:lnTo>
              <a:lnTo>
                <a:pt x="30301" y="35319"/>
              </a:lnTo>
              <a:close/>
              <a:moveTo>
                <a:pt x="30301" y="35319"/>
              </a:moveTo>
              <a:lnTo>
                <a:pt x="30301" y="95806"/>
              </a:lnTo>
              <a:lnTo>
                <a:pt x="198299" y="95806"/>
              </a:lnTo>
              <a:lnTo>
                <a:pt x="198299" y="136131"/>
              </a:lnTo>
              <a:lnTo>
                <a:pt x="30301" y="136131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85725</xdr:rowOff>
    </xdr:from>
    <xdr:to>
      <xdr:col>16</xdr:col>
      <xdr:colOff>285750</xdr:colOff>
      <xdr:row>10</xdr:row>
      <xdr:rowOff>285750</xdr:rowOff>
    </xdr:to>
    <xdr:sp>
      <xdr:nvSpPr>
        <xdr:cNvPr id="12" name="Per 35"/>
        <xdr:cNvSpPr>
          <a:spLocks/>
        </xdr:cNvSpPr>
      </xdr:nvSpPr>
      <xdr:spPr>
        <a:xfrm>
          <a:off x="9553575" y="2609850"/>
          <a:ext cx="257175" cy="200025"/>
        </a:xfrm>
        <a:custGeom>
          <a:pathLst>
            <a:path h="200025" w="257175">
              <a:moveTo>
                <a:pt x="47325" y="66609"/>
              </a:moveTo>
              <a:lnTo>
                <a:pt x="76209" y="29473"/>
              </a:lnTo>
              <a:lnTo>
                <a:pt x="128588" y="70212"/>
              </a:lnTo>
              <a:lnTo>
                <a:pt x="180966" y="29473"/>
              </a:lnTo>
              <a:lnTo>
                <a:pt x="209850" y="66609"/>
              </a:lnTo>
              <a:lnTo>
                <a:pt x="166902" y="100013"/>
              </a:lnTo>
              <a:lnTo>
                <a:pt x="209850" y="133416"/>
              </a:lnTo>
              <a:lnTo>
                <a:pt x="180966" y="170552"/>
              </a:lnTo>
              <a:lnTo>
                <a:pt x="128588" y="129813"/>
              </a:lnTo>
              <a:lnTo>
                <a:pt x="76209" y="170552"/>
              </a:lnTo>
              <a:lnTo>
                <a:pt x="47325" y="133416"/>
              </a:lnTo>
              <a:lnTo>
                <a:pt x="90273" y="100013"/>
              </a:lnTo>
              <a:lnTo>
                <a:pt x="47325" y="66609"/>
              </a:lnTo>
              <a:close/>
            </a:path>
          </a:pathLst>
        </a:cu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104775</xdr:rowOff>
    </xdr:from>
    <xdr:to>
      <xdr:col>16</xdr:col>
      <xdr:colOff>276225</xdr:colOff>
      <xdr:row>12</xdr:row>
      <xdr:rowOff>276225</xdr:rowOff>
    </xdr:to>
    <xdr:sp>
      <xdr:nvSpPr>
        <xdr:cNvPr id="13" name="Uguale 36"/>
        <xdr:cNvSpPr>
          <a:spLocks/>
        </xdr:cNvSpPr>
      </xdr:nvSpPr>
      <xdr:spPr>
        <a:xfrm>
          <a:off x="9572625" y="3133725"/>
          <a:ext cx="228600" cy="171450"/>
        </a:xfrm>
        <a:custGeom>
          <a:pathLst>
            <a:path h="171450" w="228600">
              <a:moveTo>
                <a:pt x="30301" y="35319"/>
              </a:moveTo>
              <a:lnTo>
                <a:pt x="198299" y="35319"/>
              </a:lnTo>
              <a:lnTo>
                <a:pt x="198299" y="75644"/>
              </a:lnTo>
              <a:lnTo>
                <a:pt x="30301" y="75644"/>
              </a:lnTo>
              <a:lnTo>
                <a:pt x="30301" y="35319"/>
              </a:lnTo>
              <a:close/>
              <a:moveTo>
                <a:pt x="30301" y="35319"/>
              </a:moveTo>
              <a:lnTo>
                <a:pt x="30301" y="95806"/>
              </a:lnTo>
              <a:lnTo>
                <a:pt x="198299" y="95806"/>
              </a:lnTo>
              <a:lnTo>
                <a:pt x="198299" y="136131"/>
              </a:lnTo>
              <a:lnTo>
                <a:pt x="30301" y="136131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1524000</xdr:colOff>
      <xdr:row>12</xdr:row>
      <xdr:rowOff>19050</xdr:rowOff>
    </xdr:from>
    <xdr:to>
      <xdr:col>6</xdr:col>
      <xdr:colOff>66675</xdr:colOff>
      <xdr:row>12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52675" y="3152775"/>
          <a:ext cx="12192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180975</xdr:rowOff>
    </xdr:from>
    <xdr:to>
      <xdr:col>3</xdr:col>
      <xdr:colOff>428625</xdr:colOff>
      <xdr:row>9</xdr:row>
      <xdr:rowOff>180975</xdr:rowOff>
    </xdr:to>
    <xdr:sp>
      <xdr:nvSpPr>
        <xdr:cNvPr id="2" name="Line 7"/>
        <xdr:cNvSpPr>
          <a:spLocks noChangeAspect="1"/>
        </xdr:cNvSpPr>
      </xdr:nvSpPr>
      <xdr:spPr>
        <a:xfrm>
          <a:off x="2381250" y="2409825"/>
          <a:ext cx="4191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200025</xdr:rowOff>
    </xdr:from>
    <xdr:to>
      <xdr:col>4</xdr:col>
      <xdr:colOff>9525</xdr:colOff>
      <xdr:row>11</xdr:row>
      <xdr:rowOff>200025</xdr:rowOff>
    </xdr:to>
    <xdr:sp>
      <xdr:nvSpPr>
        <xdr:cNvPr id="3" name="Line 9"/>
        <xdr:cNvSpPr>
          <a:spLocks/>
        </xdr:cNvSpPr>
      </xdr:nvSpPr>
      <xdr:spPr>
        <a:xfrm flipV="1">
          <a:off x="2390775" y="2971800"/>
          <a:ext cx="4476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200025</xdr:rowOff>
    </xdr:from>
    <xdr:to>
      <xdr:col>4</xdr:col>
      <xdr:colOff>0</xdr:colOff>
      <xdr:row>13</xdr:row>
      <xdr:rowOff>200025</xdr:rowOff>
    </xdr:to>
    <xdr:sp>
      <xdr:nvSpPr>
        <xdr:cNvPr id="4" name="Line 10"/>
        <xdr:cNvSpPr>
          <a:spLocks/>
        </xdr:cNvSpPr>
      </xdr:nvSpPr>
      <xdr:spPr>
        <a:xfrm>
          <a:off x="2419350" y="3514725"/>
          <a:ext cx="4095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0</xdr:rowOff>
    </xdr:from>
    <xdr:to>
      <xdr:col>14</xdr:col>
      <xdr:colOff>95250</xdr:colOff>
      <xdr:row>12</xdr:row>
      <xdr:rowOff>0</xdr:rowOff>
    </xdr:to>
    <xdr:sp>
      <xdr:nvSpPr>
        <xdr:cNvPr id="5" name="Line 1"/>
        <xdr:cNvSpPr>
          <a:spLocks/>
        </xdr:cNvSpPr>
      </xdr:nvSpPr>
      <xdr:spPr>
        <a:xfrm>
          <a:off x="6962775" y="3133725"/>
          <a:ext cx="24955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12</xdr:row>
      <xdr:rowOff>76200</xdr:rowOff>
    </xdr:from>
    <xdr:to>
      <xdr:col>9</xdr:col>
      <xdr:colOff>1857375</xdr:colOff>
      <xdr:row>12</xdr:row>
      <xdr:rowOff>85725</xdr:rowOff>
    </xdr:to>
    <xdr:sp>
      <xdr:nvSpPr>
        <xdr:cNvPr id="6" name="Line 7"/>
        <xdr:cNvSpPr>
          <a:spLocks/>
        </xdr:cNvSpPr>
      </xdr:nvSpPr>
      <xdr:spPr>
        <a:xfrm flipV="1">
          <a:off x="6105525" y="3209925"/>
          <a:ext cx="790575" cy="9525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190500</xdr:rowOff>
    </xdr:from>
    <xdr:to>
      <xdr:col>11</xdr:col>
      <xdr:colOff>457200</xdr:colOff>
      <xdr:row>9</xdr:row>
      <xdr:rowOff>190500</xdr:rowOff>
    </xdr:to>
    <xdr:sp>
      <xdr:nvSpPr>
        <xdr:cNvPr id="7" name="Line 8"/>
        <xdr:cNvSpPr>
          <a:spLocks/>
        </xdr:cNvSpPr>
      </xdr:nvSpPr>
      <xdr:spPr>
        <a:xfrm>
          <a:off x="6934200" y="2419350"/>
          <a:ext cx="1057275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180975</xdr:rowOff>
    </xdr:from>
    <xdr:to>
      <xdr:col>11</xdr:col>
      <xdr:colOff>514350</xdr:colOff>
      <xdr:row>11</xdr:row>
      <xdr:rowOff>180975</xdr:rowOff>
    </xdr:to>
    <xdr:sp>
      <xdr:nvSpPr>
        <xdr:cNvPr id="8" name="Line 9"/>
        <xdr:cNvSpPr>
          <a:spLocks/>
        </xdr:cNvSpPr>
      </xdr:nvSpPr>
      <xdr:spPr>
        <a:xfrm>
          <a:off x="6934200" y="2952750"/>
          <a:ext cx="1114425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1428750</xdr:colOff>
      <xdr:row>13</xdr:row>
      <xdr:rowOff>247650</xdr:rowOff>
    </xdr:from>
    <xdr:to>
      <xdr:col>9</xdr:col>
      <xdr:colOff>1838325</xdr:colOff>
      <xdr:row>13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6467475" y="3562350"/>
          <a:ext cx="4095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1847850</xdr:colOff>
      <xdr:row>16</xdr:row>
      <xdr:rowOff>66675</xdr:rowOff>
    </xdr:from>
    <xdr:to>
      <xdr:col>14</xdr:col>
      <xdr:colOff>95250</xdr:colOff>
      <xdr:row>16</xdr:row>
      <xdr:rowOff>66675</xdr:rowOff>
    </xdr:to>
    <xdr:sp>
      <xdr:nvSpPr>
        <xdr:cNvPr id="10" name="Line 1"/>
        <xdr:cNvSpPr>
          <a:spLocks/>
        </xdr:cNvSpPr>
      </xdr:nvSpPr>
      <xdr:spPr>
        <a:xfrm>
          <a:off x="6886575" y="4362450"/>
          <a:ext cx="25717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104775</xdr:rowOff>
    </xdr:from>
    <xdr:to>
      <xdr:col>6</xdr:col>
      <xdr:colOff>257175</xdr:colOff>
      <xdr:row>9</xdr:row>
      <xdr:rowOff>304800</xdr:rowOff>
    </xdr:to>
    <xdr:sp>
      <xdr:nvSpPr>
        <xdr:cNvPr id="11" name="Per 21"/>
        <xdr:cNvSpPr>
          <a:spLocks/>
        </xdr:cNvSpPr>
      </xdr:nvSpPr>
      <xdr:spPr>
        <a:xfrm>
          <a:off x="3505200" y="2333625"/>
          <a:ext cx="257175" cy="200025"/>
        </a:xfrm>
        <a:custGeom>
          <a:pathLst>
            <a:path h="200025" w="257175">
              <a:moveTo>
                <a:pt x="47325" y="66609"/>
              </a:moveTo>
              <a:lnTo>
                <a:pt x="76209" y="29473"/>
              </a:lnTo>
              <a:lnTo>
                <a:pt x="128588" y="70212"/>
              </a:lnTo>
              <a:lnTo>
                <a:pt x="180966" y="29473"/>
              </a:lnTo>
              <a:lnTo>
                <a:pt x="209850" y="66609"/>
              </a:lnTo>
              <a:lnTo>
                <a:pt x="166902" y="100013"/>
              </a:lnTo>
              <a:lnTo>
                <a:pt x="209850" y="133416"/>
              </a:lnTo>
              <a:lnTo>
                <a:pt x="180966" y="170552"/>
              </a:lnTo>
              <a:lnTo>
                <a:pt x="128588" y="129813"/>
              </a:lnTo>
              <a:lnTo>
                <a:pt x="76209" y="170552"/>
              </a:lnTo>
              <a:lnTo>
                <a:pt x="47325" y="133416"/>
              </a:lnTo>
              <a:lnTo>
                <a:pt x="90273" y="100013"/>
              </a:lnTo>
              <a:lnTo>
                <a:pt x="47325" y="66609"/>
              </a:lnTo>
              <a:close/>
            </a:path>
          </a:pathLst>
        </a:cu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123825</xdr:rowOff>
    </xdr:from>
    <xdr:to>
      <xdr:col>6</xdr:col>
      <xdr:colOff>238125</xdr:colOff>
      <xdr:row>11</xdr:row>
      <xdr:rowOff>295275</xdr:rowOff>
    </xdr:to>
    <xdr:sp>
      <xdr:nvSpPr>
        <xdr:cNvPr id="12" name="Uguale 22"/>
        <xdr:cNvSpPr>
          <a:spLocks/>
        </xdr:cNvSpPr>
      </xdr:nvSpPr>
      <xdr:spPr>
        <a:xfrm>
          <a:off x="3514725" y="2895600"/>
          <a:ext cx="228600" cy="171450"/>
        </a:xfrm>
        <a:custGeom>
          <a:pathLst>
            <a:path h="171450" w="228600">
              <a:moveTo>
                <a:pt x="30301" y="35319"/>
              </a:moveTo>
              <a:lnTo>
                <a:pt x="198299" y="35319"/>
              </a:lnTo>
              <a:lnTo>
                <a:pt x="198299" y="75644"/>
              </a:lnTo>
              <a:lnTo>
                <a:pt x="30301" y="75644"/>
              </a:lnTo>
              <a:lnTo>
                <a:pt x="30301" y="35319"/>
              </a:lnTo>
              <a:close/>
              <a:moveTo>
                <a:pt x="30301" y="35319"/>
              </a:moveTo>
              <a:lnTo>
                <a:pt x="30301" y="95806"/>
              </a:lnTo>
              <a:lnTo>
                <a:pt x="198299" y="95806"/>
              </a:lnTo>
              <a:lnTo>
                <a:pt x="198299" y="136131"/>
              </a:lnTo>
              <a:lnTo>
                <a:pt x="30301" y="136131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9</xdr:row>
      <xdr:rowOff>104775</xdr:rowOff>
    </xdr:from>
    <xdr:to>
      <xdr:col>14</xdr:col>
      <xdr:colOff>295275</xdr:colOff>
      <xdr:row>9</xdr:row>
      <xdr:rowOff>304800</xdr:rowOff>
    </xdr:to>
    <xdr:sp>
      <xdr:nvSpPr>
        <xdr:cNvPr id="13" name="Per 23"/>
        <xdr:cNvSpPr>
          <a:spLocks/>
        </xdr:cNvSpPr>
      </xdr:nvSpPr>
      <xdr:spPr>
        <a:xfrm>
          <a:off x="9401175" y="2333625"/>
          <a:ext cx="257175" cy="200025"/>
        </a:xfrm>
        <a:custGeom>
          <a:pathLst>
            <a:path h="200025" w="257175">
              <a:moveTo>
                <a:pt x="47325" y="66609"/>
              </a:moveTo>
              <a:lnTo>
                <a:pt x="76209" y="29473"/>
              </a:lnTo>
              <a:lnTo>
                <a:pt x="128588" y="70212"/>
              </a:lnTo>
              <a:lnTo>
                <a:pt x="180966" y="29473"/>
              </a:lnTo>
              <a:lnTo>
                <a:pt x="209850" y="66609"/>
              </a:lnTo>
              <a:lnTo>
                <a:pt x="166902" y="100013"/>
              </a:lnTo>
              <a:lnTo>
                <a:pt x="209850" y="133416"/>
              </a:lnTo>
              <a:lnTo>
                <a:pt x="180966" y="170552"/>
              </a:lnTo>
              <a:lnTo>
                <a:pt x="128588" y="129813"/>
              </a:lnTo>
              <a:lnTo>
                <a:pt x="76209" y="170552"/>
              </a:lnTo>
              <a:lnTo>
                <a:pt x="47325" y="133416"/>
              </a:lnTo>
              <a:lnTo>
                <a:pt x="90273" y="100013"/>
              </a:lnTo>
              <a:lnTo>
                <a:pt x="47325" y="66609"/>
              </a:lnTo>
              <a:close/>
            </a:path>
          </a:pathLst>
        </a:custGeom>
        <a:solidFill>
          <a:srgbClr val="0000FF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95250</xdr:rowOff>
    </xdr:from>
    <xdr:to>
      <xdr:col>14</xdr:col>
      <xdr:colOff>285750</xdr:colOff>
      <xdr:row>11</xdr:row>
      <xdr:rowOff>266700</xdr:rowOff>
    </xdr:to>
    <xdr:sp>
      <xdr:nvSpPr>
        <xdr:cNvPr id="14" name="Uguale 24"/>
        <xdr:cNvSpPr>
          <a:spLocks/>
        </xdr:cNvSpPr>
      </xdr:nvSpPr>
      <xdr:spPr>
        <a:xfrm>
          <a:off x="9420225" y="2867025"/>
          <a:ext cx="228600" cy="171450"/>
        </a:xfrm>
        <a:custGeom>
          <a:pathLst>
            <a:path h="171450" w="228600">
              <a:moveTo>
                <a:pt x="30301" y="35319"/>
              </a:moveTo>
              <a:lnTo>
                <a:pt x="198299" y="35319"/>
              </a:lnTo>
              <a:lnTo>
                <a:pt x="198299" y="75644"/>
              </a:lnTo>
              <a:lnTo>
                <a:pt x="30301" y="75644"/>
              </a:lnTo>
              <a:lnTo>
                <a:pt x="30301" y="35319"/>
              </a:lnTo>
              <a:close/>
              <a:moveTo>
                <a:pt x="30301" y="35319"/>
              </a:moveTo>
              <a:lnTo>
                <a:pt x="30301" y="95806"/>
              </a:lnTo>
              <a:lnTo>
                <a:pt x="198299" y="95806"/>
              </a:lnTo>
              <a:lnTo>
                <a:pt x="198299" y="136131"/>
              </a:lnTo>
              <a:lnTo>
                <a:pt x="30301" y="136131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200025</xdr:rowOff>
    </xdr:from>
    <xdr:to>
      <xdr:col>3</xdr:col>
      <xdr:colOff>295275</xdr:colOff>
      <xdr:row>15</xdr:row>
      <xdr:rowOff>200025</xdr:rowOff>
    </xdr:to>
    <xdr:sp>
      <xdr:nvSpPr>
        <xdr:cNvPr id="15" name="Line 10"/>
        <xdr:cNvSpPr>
          <a:spLocks/>
        </xdr:cNvSpPr>
      </xdr:nvSpPr>
      <xdr:spPr>
        <a:xfrm>
          <a:off x="2381250" y="4114800"/>
          <a:ext cx="2857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152400</xdr:rowOff>
    </xdr:from>
    <xdr:to>
      <xdr:col>7</xdr:col>
      <xdr:colOff>323850</xdr:colOff>
      <xdr:row>23</xdr:row>
      <xdr:rowOff>152400</xdr:rowOff>
    </xdr:to>
    <xdr:sp>
      <xdr:nvSpPr>
        <xdr:cNvPr id="16" name="Line 10"/>
        <xdr:cNvSpPr>
          <a:spLocks/>
        </xdr:cNvSpPr>
      </xdr:nvSpPr>
      <xdr:spPr>
        <a:xfrm>
          <a:off x="3857625" y="6143625"/>
          <a:ext cx="2857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161925</xdr:rowOff>
    </xdr:from>
    <xdr:to>
      <xdr:col>7</xdr:col>
      <xdr:colOff>361950</xdr:colOff>
      <xdr:row>30</xdr:row>
      <xdr:rowOff>161925</xdr:rowOff>
    </xdr:to>
    <xdr:sp>
      <xdr:nvSpPr>
        <xdr:cNvPr id="17" name="Line 10"/>
        <xdr:cNvSpPr>
          <a:spLocks/>
        </xdr:cNvSpPr>
      </xdr:nvSpPr>
      <xdr:spPr>
        <a:xfrm>
          <a:off x="3895725" y="7943850"/>
          <a:ext cx="2857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47625</xdr:rowOff>
    </xdr:from>
    <xdr:to>
      <xdr:col>6</xdr:col>
      <xdr:colOff>228600</xdr:colOff>
      <xdr:row>16</xdr:row>
      <xdr:rowOff>47625</xdr:rowOff>
    </xdr:to>
    <xdr:sp>
      <xdr:nvSpPr>
        <xdr:cNvPr id="18" name="Line 1"/>
        <xdr:cNvSpPr>
          <a:spLocks/>
        </xdr:cNvSpPr>
      </xdr:nvSpPr>
      <xdr:spPr>
        <a:xfrm>
          <a:off x="2495550" y="4343400"/>
          <a:ext cx="12382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1524000</xdr:colOff>
      <xdr:row>17</xdr:row>
      <xdr:rowOff>161925</xdr:rowOff>
    </xdr:from>
    <xdr:to>
      <xdr:col>3</xdr:col>
      <xdr:colOff>266700</xdr:colOff>
      <xdr:row>17</xdr:row>
      <xdr:rowOff>161925</xdr:rowOff>
    </xdr:to>
    <xdr:sp>
      <xdr:nvSpPr>
        <xdr:cNvPr id="19" name="Line 10"/>
        <xdr:cNvSpPr>
          <a:spLocks/>
        </xdr:cNvSpPr>
      </xdr:nvSpPr>
      <xdr:spPr>
        <a:xfrm>
          <a:off x="2352675" y="4552950"/>
          <a:ext cx="2857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1485900</xdr:colOff>
      <xdr:row>17</xdr:row>
      <xdr:rowOff>180975</xdr:rowOff>
    </xdr:from>
    <xdr:to>
      <xdr:col>9</xdr:col>
      <xdr:colOff>1838325</xdr:colOff>
      <xdr:row>17</xdr:row>
      <xdr:rowOff>180975</xdr:rowOff>
    </xdr:to>
    <xdr:sp>
      <xdr:nvSpPr>
        <xdr:cNvPr id="20" name="Line 10"/>
        <xdr:cNvSpPr>
          <a:spLocks/>
        </xdr:cNvSpPr>
      </xdr:nvSpPr>
      <xdr:spPr>
        <a:xfrm flipV="1">
          <a:off x="6524625" y="4572000"/>
          <a:ext cx="3524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1619250</xdr:colOff>
      <xdr:row>15</xdr:row>
      <xdr:rowOff>257175</xdr:rowOff>
    </xdr:from>
    <xdr:to>
      <xdr:col>10</xdr:col>
      <xdr:colOff>19050</xdr:colOff>
      <xdr:row>15</xdr:row>
      <xdr:rowOff>257175</xdr:rowOff>
    </xdr:to>
    <xdr:sp>
      <xdr:nvSpPr>
        <xdr:cNvPr id="21" name="Line 10"/>
        <xdr:cNvSpPr>
          <a:spLocks/>
        </xdr:cNvSpPr>
      </xdr:nvSpPr>
      <xdr:spPr>
        <a:xfrm>
          <a:off x="6657975" y="4171950"/>
          <a:ext cx="2857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1809750</xdr:colOff>
      <xdr:row>8</xdr:row>
      <xdr:rowOff>85725</xdr:rowOff>
    </xdr:from>
    <xdr:to>
      <xdr:col>11</xdr:col>
      <xdr:colOff>476250</xdr:colOff>
      <xdr:row>8</xdr:row>
      <xdr:rowOff>85725</xdr:rowOff>
    </xdr:to>
    <xdr:sp>
      <xdr:nvSpPr>
        <xdr:cNvPr id="22" name="Line 7"/>
        <xdr:cNvSpPr>
          <a:spLocks/>
        </xdr:cNvSpPr>
      </xdr:nvSpPr>
      <xdr:spPr>
        <a:xfrm>
          <a:off x="6848475" y="2152650"/>
          <a:ext cx="1162050" cy="0"/>
        </a:xfrm>
        <a:prstGeom prst="line">
          <a:avLst/>
        </a:prstGeom>
        <a:noFill/>
        <a:ln w="25400" cmpd="sng">
          <a:solidFill>
            <a:srgbClr val="B265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1819275</xdr:colOff>
      <xdr:row>10</xdr:row>
      <xdr:rowOff>85725</xdr:rowOff>
    </xdr:from>
    <xdr:to>
      <xdr:col>11</xdr:col>
      <xdr:colOff>523875</xdr:colOff>
      <xdr:row>10</xdr:row>
      <xdr:rowOff>95250</xdr:rowOff>
    </xdr:to>
    <xdr:sp>
      <xdr:nvSpPr>
        <xdr:cNvPr id="23" name="Line 7"/>
        <xdr:cNvSpPr>
          <a:spLocks/>
        </xdr:cNvSpPr>
      </xdr:nvSpPr>
      <xdr:spPr>
        <a:xfrm>
          <a:off x="6858000" y="2676525"/>
          <a:ext cx="1200150" cy="9525"/>
        </a:xfrm>
        <a:prstGeom prst="line">
          <a:avLst/>
        </a:prstGeom>
        <a:noFill/>
        <a:ln w="25400" cmpd="sng">
          <a:solidFill>
            <a:srgbClr val="66FF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1238250</xdr:colOff>
      <xdr:row>39</xdr:row>
      <xdr:rowOff>57150</xdr:rowOff>
    </xdr:from>
    <xdr:to>
      <xdr:col>2</xdr:col>
      <xdr:colOff>1457325</xdr:colOff>
      <xdr:row>39</xdr:row>
      <xdr:rowOff>142875</xdr:rowOff>
    </xdr:to>
    <xdr:sp>
      <xdr:nvSpPr>
        <xdr:cNvPr id="24" name="Freccia a destra 1"/>
        <xdr:cNvSpPr>
          <a:spLocks/>
        </xdr:cNvSpPr>
      </xdr:nvSpPr>
      <xdr:spPr>
        <a:xfrm>
          <a:off x="2066925" y="10763250"/>
          <a:ext cx="219075" cy="85725"/>
        </a:xfrm>
        <a:prstGeom prst="rightArrow">
          <a:avLst>
            <a:gd name="adj" fmla="val 30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T30"/>
  <sheetViews>
    <sheetView tabSelected="1" zoomScalePageLayoutView="0" workbookViewId="0" topLeftCell="A1">
      <selection activeCell="T2" sqref="T2"/>
    </sheetView>
  </sheetViews>
  <sheetFormatPr defaultColWidth="9.140625" defaultRowHeight="12.75"/>
  <cols>
    <col min="1" max="1" width="1.1484375" style="1" customWidth="1"/>
    <col min="2" max="2" width="4.421875" style="1" customWidth="1"/>
    <col min="3" max="3" width="13.8515625" style="1" customWidth="1"/>
    <col min="4" max="4" width="20.8515625" style="1" customWidth="1"/>
    <col min="5" max="5" width="6.28125" style="1" customWidth="1"/>
    <col min="6" max="6" width="5.57421875" style="1" customWidth="1"/>
    <col min="7" max="7" width="4.28125" style="1" customWidth="1"/>
    <col min="8" max="8" width="4.140625" style="1" customWidth="1"/>
    <col min="9" max="9" width="4.7109375" style="1" customWidth="1"/>
    <col min="10" max="11" width="9.140625" style="1" customWidth="1"/>
    <col min="12" max="12" width="21.57421875" style="1" customWidth="1"/>
    <col min="13" max="13" width="9.140625" style="1" customWidth="1"/>
    <col min="14" max="14" width="10.28125" style="1" customWidth="1"/>
    <col min="15" max="16" width="9.140625" style="1" customWidth="1"/>
    <col min="17" max="17" width="5.7109375" style="1" customWidth="1"/>
    <col min="18" max="16384" width="9.140625" style="1" customWidth="1"/>
  </cols>
  <sheetData>
    <row r="1" ht="5.25" customHeight="1" thickBot="1"/>
    <row r="2" spans="3:19" ht="45" customHeight="1" thickBot="1">
      <c r="C2" s="154" t="s">
        <v>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3:19" ht="27" customHeight="1" thickBot="1">
      <c r="C3" s="149" t="s">
        <v>22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</row>
    <row r="4" spans="3:19" ht="15" customHeight="1">
      <c r="C4" s="43"/>
      <c r="D4" s="43"/>
      <c r="E4" s="43"/>
      <c r="F4" s="43"/>
      <c r="G4" s="43"/>
      <c r="H4" s="43"/>
      <c r="I4" s="43"/>
      <c r="J4" s="43"/>
      <c r="M4" s="162"/>
      <c r="N4" s="163"/>
      <c r="O4" s="163"/>
      <c r="P4" s="163"/>
      <c r="Q4" s="163"/>
      <c r="R4" s="163"/>
      <c r="S4" s="163"/>
    </row>
    <row r="5" spans="2:19" ht="11.25" customHeight="1" thickBot="1">
      <c r="B5" s="65"/>
      <c r="C5" s="85"/>
      <c r="D5" s="85"/>
      <c r="E5" s="85"/>
      <c r="F5" s="85"/>
      <c r="G5" s="85"/>
      <c r="H5" s="85"/>
      <c r="I5" s="85"/>
      <c r="J5" s="85"/>
      <c r="M5" s="86"/>
      <c r="N5" s="86"/>
      <c r="O5" s="86"/>
      <c r="P5" s="86"/>
      <c r="Q5" s="86"/>
      <c r="R5" s="86"/>
      <c r="S5" s="86"/>
    </row>
    <row r="6" spans="2:20" ht="28.5" customHeight="1" thickBot="1">
      <c r="B6" s="65"/>
      <c r="C6" s="164" t="s">
        <v>6</v>
      </c>
      <c r="D6" s="165"/>
      <c r="E6" s="165"/>
      <c r="F6" s="165"/>
      <c r="G6" s="165"/>
      <c r="H6" s="166"/>
      <c r="I6" s="84"/>
      <c r="J6" s="84"/>
      <c r="M6" s="56"/>
      <c r="N6" s="164" t="s">
        <v>20</v>
      </c>
      <c r="O6" s="165"/>
      <c r="P6" s="166"/>
      <c r="Q6" s="56"/>
      <c r="R6" s="177">
        <f>IF(P11&gt;9,"No! Metti una sola cifra nella cella!","")</f>
      </c>
      <c r="S6" s="177"/>
      <c r="T6" s="177"/>
    </row>
    <row r="7" spans="2:20" ht="12.75">
      <c r="B7" s="65"/>
      <c r="C7" s="159"/>
      <c r="D7" s="159"/>
      <c r="E7" s="66"/>
      <c r="F7" s="90"/>
      <c r="G7" s="90"/>
      <c r="H7" s="66"/>
      <c r="I7" s="66"/>
      <c r="J7" s="66"/>
      <c r="K7" s="57"/>
      <c r="L7" s="152">
        <f>IF(P11="","",IF(N11="",IF(O11="","Metti zero nelle celle che vuoi lasciare vuote!","")))</f>
      </c>
      <c r="M7" s="152"/>
      <c r="N7" s="152"/>
      <c r="O7" s="152"/>
      <c r="P7" s="152"/>
      <c r="R7" s="177"/>
      <c r="S7" s="177"/>
      <c r="T7" s="177"/>
    </row>
    <row r="8" spans="2:19" ht="12.75">
      <c r="B8" s="65"/>
      <c r="C8" s="65"/>
      <c r="D8" s="65"/>
      <c r="E8" s="66"/>
      <c r="F8" s="90"/>
      <c r="G8" s="90"/>
      <c r="H8" s="65"/>
      <c r="I8" s="65"/>
      <c r="J8" s="115"/>
      <c r="O8" s="158"/>
      <c r="P8" s="158"/>
      <c r="Q8" s="158"/>
      <c r="R8" s="158"/>
      <c r="S8" s="158"/>
    </row>
    <row r="9" spans="2:20" ht="22.5" customHeight="1">
      <c r="B9" s="65"/>
      <c r="C9" s="65"/>
      <c r="D9" s="65"/>
      <c r="E9" s="67"/>
      <c r="F9" s="119" t="s">
        <v>3</v>
      </c>
      <c r="G9" s="91" t="s">
        <v>2</v>
      </c>
      <c r="H9" s="120" t="s">
        <v>1</v>
      </c>
      <c r="I9" s="69"/>
      <c r="J9" s="116"/>
      <c r="K9" s="6"/>
      <c r="L9" s="6"/>
      <c r="M9" s="40"/>
      <c r="N9" s="3" t="s">
        <v>3</v>
      </c>
      <c r="O9" s="4" t="s">
        <v>2</v>
      </c>
      <c r="P9" s="5" t="s">
        <v>1</v>
      </c>
      <c r="R9" s="177">
        <f>IF(O11&gt;9,"No! Metti una sola cifra nella cella!","")</f>
      </c>
      <c r="S9" s="177"/>
      <c r="T9" s="177"/>
    </row>
    <row r="10" spans="2:20" ht="18.75" customHeight="1" thickBot="1">
      <c r="B10" s="65"/>
      <c r="C10" s="65"/>
      <c r="D10" s="70"/>
      <c r="E10" s="71"/>
      <c r="F10" s="71"/>
      <c r="G10" s="71"/>
      <c r="H10" s="65"/>
      <c r="I10" s="65"/>
      <c r="J10" s="115"/>
      <c r="L10" s="7" t="s">
        <v>5</v>
      </c>
      <c r="M10" s="41"/>
      <c r="N10" s="114"/>
      <c r="O10" s="113"/>
      <c r="P10" s="8"/>
      <c r="R10" s="177"/>
      <c r="S10" s="177"/>
      <c r="T10" s="177"/>
    </row>
    <row r="11" spans="2:20" ht="28.5" thickBot="1">
      <c r="B11" s="65"/>
      <c r="C11" s="160" t="s">
        <v>41</v>
      </c>
      <c r="D11" s="161"/>
      <c r="E11" s="72"/>
      <c r="F11" s="72"/>
      <c r="G11" s="117"/>
      <c r="H11" s="122"/>
      <c r="I11" s="69"/>
      <c r="J11" s="103">
        <f>G11*10+H11</f>
        <v>0</v>
      </c>
      <c r="K11" s="160" t="s">
        <v>21</v>
      </c>
      <c r="L11" s="161"/>
      <c r="M11" s="9"/>
      <c r="N11" s="29"/>
      <c r="O11" s="101"/>
      <c r="P11" s="102"/>
      <c r="Q11" s="6"/>
      <c r="R11" s="10">
        <f>(O11*10)+P11</f>
        <v>0</v>
      </c>
      <c r="S11" s="177">
        <f>IF(P13&gt;9,"No! Metti una sola cifra nella cella!","")</f>
      </c>
      <c r="T11" s="177"/>
    </row>
    <row r="12" spans="2:20" ht="11.25" customHeight="1" thickBot="1">
      <c r="B12" s="65"/>
      <c r="C12" s="65"/>
      <c r="D12" s="74"/>
      <c r="E12" s="75"/>
      <c r="F12" s="75"/>
      <c r="G12" s="75"/>
      <c r="H12" s="76"/>
      <c r="I12" s="69"/>
      <c r="J12" s="103"/>
      <c r="K12" s="38"/>
      <c r="L12" s="36"/>
      <c r="M12" s="9"/>
      <c r="N12" s="11"/>
      <c r="O12" s="13"/>
      <c r="P12" s="12"/>
      <c r="Q12" s="6"/>
      <c r="R12" s="10"/>
      <c r="S12" s="177"/>
      <c r="T12" s="177"/>
    </row>
    <row r="13" spans="2:20" ht="28.5" thickBot="1">
      <c r="B13" s="65"/>
      <c r="C13" s="160" t="s">
        <v>40</v>
      </c>
      <c r="D13" s="161"/>
      <c r="E13" s="77"/>
      <c r="F13" s="77"/>
      <c r="G13" s="77"/>
      <c r="H13" s="118"/>
      <c r="I13" s="78"/>
      <c r="J13" s="103">
        <f>H13</f>
        <v>0</v>
      </c>
      <c r="K13" s="160" t="s">
        <v>40</v>
      </c>
      <c r="L13" s="161"/>
      <c r="M13" s="9"/>
      <c r="N13" s="29"/>
      <c r="O13" s="42"/>
      <c r="P13" s="102"/>
      <c r="Q13" s="14"/>
      <c r="R13" s="10">
        <f>P13</f>
        <v>0</v>
      </c>
      <c r="S13" s="177"/>
      <c r="T13" s="177"/>
    </row>
    <row r="14" spans="2:18" s="15" customFormat="1" ht="12.75" customHeight="1">
      <c r="B14" s="79"/>
      <c r="C14" s="79"/>
      <c r="D14" s="80"/>
      <c r="E14" s="81"/>
      <c r="F14" s="81"/>
      <c r="G14" s="81"/>
      <c r="H14" s="82"/>
      <c r="I14" s="79"/>
      <c r="J14" s="121"/>
      <c r="K14" s="43"/>
      <c r="L14" s="44"/>
      <c r="M14" s="16"/>
      <c r="N14" s="17" t="s">
        <v>0</v>
      </c>
      <c r="O14" s="18"/>
      <c r="P14" s="19"/>
      <c r="R14" s="20"/>
    </row>
    <row r="15" spans="2:18" ht="30.75" customHeight="1">
      <c r="B15" s="65"/>
      <c r="C15" s="179" t="s">
        <v>8</v>
      </c>
      <c r="D15" s="179"/>
      <c r="E15" s="83"/>
      <c r="F15" s="172">
        <f>IF(H13="","",IF(H11="","",J11*J13))</f>
      </c>
      <c r="G15" s="173"/>
      <c r="H15" s="174"/>
      <c r="I15" s="65"/>
      <c r="J15" s="121"/>
      <c r="K15" s="175" t="s">
        <v>8</v>
      </c>
      <c r="L15" s="175"/>
      <c r="M15" s="31"/>
      <c r="N15" s="123"/>
      <c r="O15" s="101"/>
      <c r="P15" s="102"/>
      <c r="R15" s="10">
        <f>(N15*100)+(O15*10)+P15</f>
        <v>0</v>
      </c>
    </row>
    <row r="16" spans="2:18" ht="12" customHeight="1">
      <c r="B16" s="65"/>
      <c r="C16" s="87"/>
      <c r="D16" s="87"/>
      <c r="E16" s="88"/>
      <c r="F16" s="88"/>
      <c r="G16" s="88"/>
      <c r="H16" s="89"/>
      <c r="I16" s="65"/>
      <c r="J16" s="73"/>
      <c r="K16" s="30"/>
      <c r="L16" s="30"/>
      <c r="M16" s="31"/>
      <c r="N16" s="32"/>
      <c r="O16" s="33"/>
      <c r="P16" s="52">
        <f>P11*P13</f>
        <v>0</v>
      </c>
      <c r="R16" s="10"/>
    </row>
    <row r="17" spans="13:17" ht="18" customHeight="1">
      <c r="M17" s="21">
        <f>IF(M15&gt;9,"No!","")</f>
      </c>
      <c r="N17" s="21">
        <f>IF(N15&gt;9,"No!","")</f>
      </c>
      <c r="O17" s="21">
        <f>IF(O15&gt;9,"No!","")</f>
      </c>
      <c r="P17" s="21">
        <f>IF(P15&gt;9,"No!","")</f>
      </c>
      <c r="Q17" s="22"/>
    </row>
    <row r="18" spans="3:17" ht="32.25" customHeight="1">
      <c r="C18" s="171">
        <f>IF(H11&gt;9,"No! Metti una sola cifra!",IF(G11&gt;9,"N0! Metti una sola cifra!",IF(H13&gt;9,"No! Metti una sola cifra!","")))</f>
      </c>
      <c r="D18" s="171"/>
      <c r="E18" s="171"/>
      <c r="F18" s="171"/>
      <c r="G18" s="171"/>
      <c r="H18" s="171"/>
      <c r="I18" s="171"/>
      <c r="J18" s="171"/>
      <c r="M18" s="168">
        <f>IF(P15="","",IF(R19="","",IF(P11="","",IF(P13="","",IF(R15=R11*R13,"E S A T T O !","E R R A T O !")))))</f>
      </c>
      <c r="N18" s="168"/>
      <c r="O18" s="168"/>
      <c r="P18" s="168"/>
      <c r="Q18" s="168"/>
    </row>
    <row r="19" spans="4:18" ht="25.5" customHeight="1">
      <c r="D19" s="45"/>
      <c r="J19" s="169">
        <f>IF(AND(N10&gt;0,N15=""),"",IF(J27="","",IF(O15="","","Per controllare il risultato finale digita  l'iniziale del tuo nome -------&gt;")))</f>
      </c>
      <c r="K19" s="169"/>
      <c r="L19" s="169"/>
      <c r="M19" s="169"/>
      <c r="N19" s="169"/>
      <c r="O19" s="169"/>
      <c r="P19" s="169"/>
      <c r="Q19" s="170"/>
      <c r="R19" s="53"/>
    </row>
    <row r="20" spans="3:4" ht="12.75">
      <c r="C20" s="124"/>
      <c r="D20" s="46"/>
    </row>
    <row r="21" spans="4:16" ht="20.25" customHeight="1">
      <c r="D21" s="51"/>
      <c r="J21" s="157">
        <f>IF(P11="","",IF(P13="","","Nella colonna delle unità, esegui il prodotto"))</f>
      </c>
      <c r="K21" s="157"/>
      <c r="L21" s="157"/>
      <c r="M21" s="157"/>
      <c r="N21" s="23">
        <f>IF(P11="","",IF(P13="","",P13))</f>
      </c>
      <c r="O21" s="24">
        <f>IF(N21="","","x")</f>
      </c>
      <c r="P21" s="23">
        <f>IF(O21="","",P11)</f>
      </c>
    </row>
    <row r="22" spans="9:19" ht="18" customHeight="1">
      <c r="I22" s="152">
        <f>IF(P11="","",IF(P11*P13&gt;9,"Poiché il prodotto è maggiore di 9, scrivi la cifra delle unità e riporta quella delle decine nella cella verde",""))</f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0:19" ht="18" customHeight="1">
      <c r="J23" s="167">
        <f>IF(P15="","",IF(AND(P11*P13&gt;9,O10=""),"Devi riportare la cifra delle decine nella cella verde!",""))</f>
      </c>
      <c r="K23" s="167"/>
      <c r="L23" s="167"/>
      <c r="M23" s="167"/>
      <c r="N23" s="167"/>
      <c r="O23" s="25"/>
      <c r="P23" s="25"/>
      <c r="Q23" s="25"/>
      <c r="R23" s="25"/>
      <c r="S23" s="25"/>
    </row>
    <row r="24" spans="10:19" ht="18.75" customHeight="1">
      <c r="J24" s="157">
        <f>IF(P15="","",IF(P13="","",IF(O11="","",IF(J23="Devi riportare la cifra delle decine!","","Nella colonna delle decine, esegui il prodotto"))))</f>
      </c>
      <c r="K24" s="157"/>
      <c r="L24" s="157"/>
      <c r="M24" s="157"/>
      <c r="N24" s="23">
        <f>IF(J24="","",IF(O11="","",P13))</f>
      </c>
      <c r="O24" s="24">
        <f>IF(N24="","","x")</f>
      </c>
      <c r="P24" s="26">
        <f>IF(J24="","",IF(O11="","",O11))</f>
      </c>
      <c r="Q24" s="152">
        <f>IF(P24="","",IF(O10="","","e aggiungi"))</f>
      </c>
      <c r="R24" s="152"/>
      <c r="S24" s="27">
        <f>IF(Q24="","",IF(O10="","",O10))</f>
      </c>
    </row>
    <row r="25" spans="9:19" ht="21.75" customHeight="1">
      <c r="I25" s="152">
        <f>IF(J24="","",IF(P15="","",IF(P13="","",IF(O11="","",IF(P13*O11+O10&gt;9,"Poiché  prodotto+riporto è maggiore di 9, scrivi la cifra delle unità e riporta quella delle decine nella cella rosa","")))))</f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0:19" ht="21.75" customHeight="1">
      <c r="J26" s="178">
        <f>IF(O15="","",IF(AND(P13*O11+O10&gt;9,N10=""),"Devi riportare la cifra delle centinaia  nella cella rosa!",""))</f>
      </c>
      <c r="K26" s="178"/>
      <c r="L26" s="178"/>
      <c r="M26" s="178"/>
      <c r="N26" s="25"/>
      <c r="O26" s="25"/>
      <c r="P26" s="25"/>
      <c r="Q26" s="25"/>
      <c r="R26" s="25"/>
      <c r="S26" s="25"/>
    </row>
    <row r="27" spans="10:18" ht="22.5" customHeight="1">
      <c r="J27" s="157">
        <f>IF(N10="","",IF(O15="","",IF(P13="","",IF(J26="Devi riportare la cifra delle centinaia!","","Copia il riporto nella cella del risultato e controlla"))))</f>
      </c>
      <c r="K27" s="157"/>
      <c r="L27" s="157"/>
      <c r="M27" s="157"/>
      <c r="N27" s="24">
        <f>IF(N10="","",IF(N13="","",IF(N11="","",N10)))</f>
      </c>
      <c r="O27" s="24">
        <f>IF(N27="","","+")</f>
      </c>
      <c r="P27" s="24">
        <f>IF(J27="","",IF(N13="","",IF(N11="","",N11)))</f>
      </c>
      <c r="Q27" s="28">
        <f>IF(P27="","",IF(O15="","","+"))</f>
      </c>
      <c r="R27" s="28">
        <f>IF(Q27="","",IF(N13="","",N13))</f>
      </c>
    </row>
    <row r="28" spans="9:18" ht="18" customHeight="1">
      <c r="I28" s="35"/>
      <c r="J28" s="153">
        <f>IF(J27="Copia il riporto nella cella del risultato e controlla","",IF(P15="","",IF(R11*R13=R15,"ESATTO !","")))</f>
      </c>
      <c r="K28" s="153"/>
      <c r="L28" s="153"/>
      <c r="M28" s="153"/>
      <c r="N28" s="176">
        <f>IF(P24&gt;0,"",IF(P15="","",IF(R11*R13&lt;&gt;R15,"ERRATO !","")))</f>
      </c>
      <c r="O28" s="176"/>
      <c r="P28" s="176"/>
      <c r="Q28" s="176"/>
      <c r="R28" s="176"/>
    </row>
    <row r="29" spans="10:19" ht="18" customHeight="1">
      <c r="J29" s="167"/>
      <c r="K29" s="167"/>
      <c r="L29" s="167"/>
      <c r="M29" s="167"/>
      <c r="N29" s="22"/>
      <c r="O29" s="22"/>
      <c r="P29" s="22"/>
      <c r="Q29" s="22"/>
      <c r="R29" s="22"/>
      <c r="S29" s="22"/>
    </row>
    <row r="30" spans="10:19" ht="24" customHeight="1"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</sheetData>
  <sheetProtection password="9E94" sheet="1"/>
  <mergeCells count="33">
    <mergeCell ref="C13:D13"/>
    <mergeCell ref="C15:D15"/>
    <mergeCell ref="J23:N23"/>
    <mergeCell ref="N28:R28"/>
    <mergeCell ref="R9:T10"/>
    <mergeCell ref="R6:T7"/>
    <mergeCell ref="S11:T13"/>
    <mergeCell ref="K11:L11"/>
    <mergeCell ref="L7:P7"/>
    <mergeCell ref="J27:M27"/>
    <mergeCell ref="J26:M26"/>
    <mergeCell ref="I25:S25"/>
    <mergeCell ref="N6:P6"/>
    <mergeCell ref="J29:M29"/>
    <mergeCell ref="J30:S30"/>
    <mergeCell ref="M18:Q18"/>
    <mergeCell ref="K13:L13"/>
    <mergeCell ref="I22:S22"/>
    <mergeCell ref="J21:M21"/>
    <mergeCell ref="J19:Q19"/>
    <mergeCell ref="C18:J18"/>
    <mergeCell ref="F15:H15"/>
    <mergeCell ref="K15:L15"/>
    <mergeCell ref="C3:S3"/>
    <mergeCell ref="Q24:R24"/>
    <mergeCell ref="J28:M28"/>
    <mergeCell ref="C2:S2"/>
    <mergeCell ref="J24:M24"/>
    <mergeCell ref="O8:S8"/>
    <mergeCell ref="C7:D7"/>
    <mergeCell ref="C11:D11"/>
    <mergeCell ref="M4:S4"/>
    <mergeCell ref="C6:H6"/>
  </mergeCells>
  <conditionalFormatting sqref="C18:J18">
    <cfRule type="notContainsBlanks" priority="1" dxfId="0" stopIfTrue="1">
      <formula>LEN(TRIM(C18))&gt;0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2:R44"/>
  <sheetViews>
    <sheetView zoomScalePageLayoutView="0" workbookViewId="0" topLeftCell="A1">
      <selection activeCell="G25" sqref="G25:Q25"/>
    </sheetView>
  </sheetViews>
  <sheetFormatPr defaultColWidth="9.140625" defaultRowHeight="12.75"/>
  <cols>
    <col min="1" max="1" width="2.140625" style="1" customWidth="1"/>
    <col min="2" max="2" width="10.28125" style="1" customWidth="1"/>
    <col min="3" max="3" width="23.140625" style="1" customWidth="1"/>
    <col min="4" max="4" width="6.8515625" style="1" customWidth="1"/>
    <col min="5" max="5" width="5.140625" style="1" customWidth="1"/>
    <col min="6" max="6" width="5.00390625" style="1" customWidth="1"/>
    <col min="7" max="7" width="4.7109375" style="1" customWidth="1"/>
    <col min="8" max="9" width="9.140625" style="1" customWidth="1"/>
    <col min="10" max="10" width="28.28125" style="1" customWidth="1"/>
    <col min="11" max="14" width="9.140625" style="1" customWidth="1"/>
    <col min="15" max="15" width="5.7109375" style="1" customWidth="1"/>
    <col min="16" max="17" width="9.140625" style="1" customWidth="1"/>
    <col min="18" max="18" width="12.421875" style="1" customWidth="1"/>
    <col min="19" max="16384" width="9.140625" style="1" customWidth="1"/>
  </cols>
  <sheetData>
    <row r="1" ht="5.25" customHeight="1"/>
    <row r="2" spans="2:17" ht="21" customHeight="1" thickBot="1">
      <c r="B2" s="192" t="s">
        <v>10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17" ht="28.5" customHeight="1" thickBot="1">
      <c r="B3" s="197" t="s">
        <v>23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6.75" customHeight="1">
      <c r="B4" s="12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2:17" ht="31.5" customHeight="1" thickBot="1">
      <c r="B5" s="65"/>
      <c r="C5" s="65"/>
      <c r="D5" s="65"/>
      <c r="E5" s="65"/>
      <c r="F5" s="65"/>
      <c r="G5" s="65"/>
      <c r="H5" s="65"/>
      <c r="K5" s="181" t="s">
        <v>39</v>
      </c>
      <c r="L5" s="181"/>
      <c r="M5" s="181"/>
      <c r="N5" s="181"/>
      <c r="O5" s="147"/>
      <c r="P5" s="147"/>
      <c r="Q5" s="147"/>
    </row>
    <row r="6" spans="2:15" ht="28.5" customHeight="1" thickBot="1">
      <c r="B6" s="164" t="s">
        <v>6</v>
      </c>
      <c r="C6" s="165"/>
      <c r="D6" s="165"/>
      <c r="E6" s="165"/>
      <c r="F6" s="165"/>
      <c r="G6" s="165"/>
      <c r="H6" s="166"/>
      <c r="K6" s="194" t="s">
        <v>7</v>
      </c>
      <c r="L6" s="195"/>
      <c r="M6" s="195"/>
      <c r="N6" s="196"/>
      <c r="O6" s="56"/>
    </row>
    <row r="7" spans="2:17" ht="18.75" customHeight="1">
      <c r="B7" s="193"/>
      <c r="C7" s="193"/>
      <c r="D7" s="66"/>
      <c r="E7" s="66"/>
      <c r="F7" s="66"/>
      <c r="G7" s="66"/>
      <c r="H7" s="66"/>
      <c r="I7" s="57"/>
      <c r="P7" s="177">
        <f>IF(N12&gt;9,"No! Metti una sola cifra nella cella!",IF(M12&gt;9,"No! Metti una sola cifra nella cella!",IF(N10&gt;9,"No! Metti una sola cifra nella cella!",IF(M10&gt;9,"No! Metti una sola cifra nella cella!",""))))</f>
      </c>
      <c r="Q7" s="177"/>
    </row>
    <row r="8" spans="2:17" ht="22.5" customHeight="1">
      <c r="B8" s="65"/>
      <c r="C8" s="65"/>
      <c r="D8" s="67"/>
      <c r="E8" s="91" t="s">
        <v>2</v>
      </c>
      <c r="F8" s="68" t="s">
        <v>15</v>
      </c>
      <c r="G8" s="69"/>
      <c r="H8" s="69"/>
      <c r="I8" s="6"/>
      <c r="J8" s="6"/>
      <c r="K8" s="2" t="s">
        <v>4</v>
      </c>
      <c r="L8" s="3" t="s">
        <v>3</v>
      </c>
      <c r="M8" s="4" t="s">
        <v>2</v>
      </c>
      <c r="N8" s="5" t="s">
        <v>1</v>
      </c>
      <c r="P8" s="177"/>
      <c r="Q8" s="177"/>
    </row>
    <row r="9" spans="2:17" ht="12.75" customHeight="1" thickBot="1">
      <c r="B9" s="65"/>
      <c r="C9" s="70"/>
      <c r="D9" s="65"/>
      <c r="E9" s="65"/>
      <c r="F9" s="66"/>
      <c r="G9" s="65"/>
      <c r="H9" s="65"/>
      <c r="J9" s="60" t="s">
        <v>18</v>
      </c>
      <c r="K9" s="59"/>
      <c r="L9" s="63">
        <v>5</v>
      </c>
      <c r="M9" s="100"/>
      <c r="N9" s="8"/>
      <c r="P9" s="177"/>
      <c r="Q9" s="177"/>
    </row>
    <row r="10" spans="2:16" ht="28.5" thickBot="1">
      <c r="B10" s="201" t="s">
        <v>13</v>
      </c>
      <c r="C10" s="202"/>
      <c r="D10" s="77"/>
      <c r="E10" s="93"/>
      <c r="F10" s="94"/>
      <c r="G10" s="69"/>
      <c r="H10" s="103">
        <f>(E10*10)+F10</f>
        <v>0</v>
      </c>
      <c r="I10" s="182" t="s">
        <v>13</v>
      </c>
      <c r="J10" s="183"/>
      <c r="K10" s="9"/>
      <c r="L10" s="29"/>
      <c r="M10" s="101"/>
      <c r="N10" s="102"/>
      <c r="O10" s="6"/>
      <c r="P10" s="104">
        <f>N10+(M10*10)+(L10*100)</f>
        <v>0</v>
      </c>
    </row>
    <row r="11" spans="2:16" ht="14.25" customHeight="1" thickBot="1">
      <c r="B11" s="65"/>
      <c r="C11" s="74"/>
      <c r="D11" s="75"/>
      <c r="E11" s="81"/>
      <c r="F11" s="82"/>
      <c r="G11" s="69"/>
      <c r="H11" s="103"/>
      <c r="J11" s="60" t="s">
        <v>17</v>
      </c>
      <c r="K11" s="9"/>
      <c r="L11" s="62">
        <v>7</v>
      </c>
      <c r="M11" s="146"/>
      <c r="N11" s="12"/>
      <c r="O11" s="6"/>
      <c r="P11" s="104"/>
    </row>
    <row r="12" spans="2:16" ht="28.5" thickBot="1">
      <c r="B12" s="201" t="s">
        <v>14</v>
      </c>
      <c r="C12" s="202"/>
      <c r="D12" s="77"/>
      <c r="E12" s="93"/>
      <c r="F12" s="94"/>
      <c r="G12" s="78"/>
      <c r="H12" s="103">
        <f>(E12*10)+F12</f>
        <v>0</v>
      </c>
      <c r="I12" s="182" t="s">
        <v>14</v>
      </c>
      <c r="J12" s="183"/>
      <c r="K12" s="9"/>
      <c r="L12" s="29"/>
      <c r="M12" s="101"/>
      <c r="N12" s="102"/>
      <c r="O12" s="14"/>
      <c r="P12" s="104">
        <f>N12+(M12*10)+(L12*100)</f>
        <v>0</v>
      </c>
    </row>
    <row r="13" spans="2:16" s="15" customFormat="1" ht="14.25" customHeight="1">
      <c r="B13" s="79"/>
      <c r="C13" s="80"/>
      <c r="D13" s="81"/>
      <c r="E13" s="81"/>
      <c r="F13" s="82"/>
      <c r="G13" s="79"/>
      <c r="H13" s="103"/>
      <c r="J13" s="97" t="s">
        <v>19</v>
      </c>
      <c r="K13" s="96"/>
      <c r="L13" s="110"/>
      <c r="M13" s="111"/>
      <c r="N13" s="19"/>
      <c r="P13" s="105"/>
    </row>
    <row r="14" spans="2:16" ht="30">
      <c r="B14" s="209" t="s">
        <v>11</v>
      </c>
      <c r="C14" s="209"/>
      <c r="D14" s="92"/>
      <c r="E14" s="205">
        <f>IF(E10="","",IF(F10="","",IF(F12="","",IF(E12="","",H10*F12))))</f>
      </c>
      <c r="F14" s="205"/>
      <c r="G14" s="65"/>
      <c r="H14" s="103">
        <f>H10*F12</f>
        <v>0</v>
      </c>
      <c r="I14" s="200" t="s">
        <v>11</v>
      </c>
      <c r="J14" s="200"/>
      <c r="K14" s="31"/>
      <c r="L14" s="108"/>
      <c r="M14" s="109"/>
      <c r="N14" s="102"/>
      <c r="O14" s="98">
        <f>IF(N14="","",IF(P14=P10*N12,"Sì!",""))</f>
      </c>
      <c r="P14" s="104">
        <f>N14+(M14*10)+(L14*100)+(K14*1000)</f>
        <v>0</v>
      </c>
    </row>
    <row r="15" spans="2:16" ht="17.25" customHeight="1">
      <c r="B15" s="87"/>
      <c r="C15" s="87"/>
      <c r="D15" s="88">
        <f>IF(D10="","",IF(D12="","",IF(D10*D12&lt;10,D10*D12,(D10*D12+F9))))</f>
      </c>
      <c r="E15" s="88"/>
      <c r="F15" s="89"/>
      <c r="G15" s="65"/>
      <c r="H15" s="73"/>
      <c r="I15" s="39"/>
      <c r="J15" s="58"/>
      <c r="K15" s="64"/>
      <c r="L15" s="61"/>
      <c r="M15" s="33"/>
      <c r="N15" s="52"/>
      <c r="O15" s="99"/>
      <c r="P15" s="104"/>
    </row>
    <row r="16" spans="2:16" ht="30">
      <c r="B16" s="207" t="s">
        <v>12</v>
      </c>
      <c r="C16" s="207"/>
      <c r="D16" s="206">
        <f>IF(E14="","",H10*E12*10)</f>
      </c>
      <c r="E16" s="206"/>
      <c r="F16" s="206"/>
      <c r="G16" s="65"/>
      <c r="H16" s="106">
        <f>D16</f>
      </c>
      <c r="I16" s="200" t="s">
        <v>12</v>
      </c>
      <c r="J16" s="200"/>
      <c r="K16" s="112"/>
      <c r="L16" s="108"/>
      <c r="M16" s="109"/>
      <c r="N16" s="129">
        <f>IF(M16="","",IF(N12="","",IF(M12="","",0)))</f>
      </c>
      <c r="O16" s="98">
        <f>IF(M16="","",IF(P16=P10*M12*10,"Sì!",""))</f>
      </c>
      <c r="P16" s="104">
        <f>IF(M16="","",(K16*1000)+(L16*100)+(M16*10)+N16)</f>
      </c>
    </row>
    <row r="17" spans="2:16" ht="7.5" customHeight="1">
      <c r="B17" s="87"/>
      <c r="C17" s="87"/>
      <c r="D17" s="88"/>
      <c r="E17" s="88"/>
      <c r="F17" s="89"/>
      <c r="G17" s="65"/>
      <c r="H17" s="107"/>
      <c r="I17" s="39"/>
      <c r="J17" s="39"/>
      <c r="K17" s="31"/>
      <c r="L17" s="32"/>
      <c r="M17" s="33"/>
      <c r="N17" s="34"/>
      <c r="P17" s="104"/>
    </row>
    <row r="18" spans="2:16" ht="27" customHeight="1">
      <c r="B18" s="179" t="s">
        <v>16</v>
      </c>
      <c r="C18" s="179"/>
      <c r="D18" s="208">
        <f>IF(E14="","",E14+D16)</f>
      </c>
      <c r="E18" s="208"/>
      <c r="F18" s="208"/>
      <c r="G18" s="65"/>
      <c r="H18" s="103">
        <f>IF(D18="","",H14+H16)</f>
      </c>
      <c r="I18" s="212" t="s">
        <v>16</v>
      </c>
      <c r="J18" s="212"/>
      <c r="K18" s="112"/>
      <c r="L18" s="108"/>
      <c r="M18" s="109"/>
      <c r="N18" s="102"/>
      <c r="P18" s="104">
        <f>(K18*1000)+(L18*100)+(M18*10)+N18</f>
        <v>0</v>
      </c>
    </row>
    <row r="19" spans="2:16" ht="10.5" customHeight="1">
      <c r="B19" s="87"/>
      <c r="C19" s="87"/>
      <c r="D19" s="88"/>
      <c r="E19" s="88"/>
      <c r="F19" s="89"/>
      <c r="G19" s="65"/>
      <c r="H19" s="73"/>
      <c r="I19" s="39"/>
      <c r="J19" s="39"/>
      <c r="K19" s="31"/>
      <c r="L19" s="32"/>
      <c r="M19" s="33"/>
      <c r="N19" s="34"/>
      <c r="P19" s="10"/>
    </row>
    <row r="20" spans="2:15" ht="18" customHeight="1">
      <c r="B20" s="65"/>
      <c r="C20" s="65"/>
      <c r="D20" s="65"/>
      <c r="E20" s="65"/>
      <c r="F20" s="65"/>
      <c r="G20" s="65"/>
      <c r="H20" s="65"/>
      <c r="K20" s="54">
        <f>IF(K14&gt;9,"No!","")</f>
      </c>
      <c r="L20" s="36">
        <f>IF(L14&gt;9,"No!","")</f>
      </c>
      <c r="M20" s="36">
        <f>IF(M14&gt;9,"No!","")</f>
      </c>
      <c r="N20" s="36">
        <f>IF(N14&gt;9,"No!","")</f>
      </c>
      <c r="O20" s="38"/>
    </row>
    <row r="21" spans="2:15" ht="32.25" customHeight="1">
      <c r="B21" s="189">
        <f>IF(E10&gt;9,"No! Metti una sola cifra nella cella!",IF(F10&gt;9,"No! Metti una sola cifra nella cella!",IF(E12&gt;9,"No! Metti una sola cifra nella cella!",IF(F12&gt;9,"No! Metti una sola cifra nella cella!",""))))</f>
      </c>
      <c r="C21" s="189"/>
      <c r="D21" s="189"/>
      <c r="E21" s="189"/>
      <c r="F21" s="189"/>
      <c r="G21" s="189"/>
      <c r="H21" s="189"/>
      <c r="K21" s="168">
        <f>IF(N14="","",IF(P22="","",IF(N10="","",IF(N12="","",IF(P18=P14+P16,"E S A T T O !","E R R A T O !")))))</f>
      </c>
      <c r="L21" s="168"/>
      <c r="M21" s="168"/>
      <c r="N21" s="168"/>
      <c r="O21" s="168"/>
    </row>
    <row r="22" spans="4:16" ht="25.5" customHeight="1">
      <c r="D22" s="210">
        <f>IF(N18="","",IF(M18="","",IF(D37="","","Quando hai finito la somma, per controllare il risultato finale digita  l'iniziale del tuo nome ---&gt;")))</f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1"/>
      <c r="P22" s="53"/>
    </row>
    <row r="24" spans="3:14" ht="20.25" customHeight="1">
      <c r="C24" s="204">
        <f>IF(N10="","",IF(N12="","","Primo PRODOTTO parziale"))</f>
      </c>
      <c r="D24" s="204"/>
      <c r="E24" s="204"/>
      <c r="F24" s="204"/>
      <c r="G24" s="204"/>
      <c r="H24" s="157">
        <f>IF(N10="","",IF(N12="","","Nella colonna delle unità, esegui il prodotto"))</f>
      </c>
      <c r="I24" s="157"/>
      <c r="J24" s="157"/>
      <c r="K24" s="157"/>
      <c r="L24" s="23">
        <f>IF(N10="","",IF(N12="","",N12))</f>
      </c>
      <c r="M24" s="24">
        <f>IF(L24="","","x")</f>
      </c>
      <c r="N24" s="23">
        <f>IF(M24="","",N10)</f>
      </c>
    </row>
    <row r="25" spans="7:17" ht="18" customHeight="1">
      <c r="G25" s="152">
        <f>IF(N10="","",IF(N10*N12&gt;9,"Poiché il prodotto è maggiore di 9, scrivi la cifra delle unità ed effettua il primo  riporto nella cella viola",""))</f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</row>
    <row r="26" spans="8:17" ht="18" customHeight="1">
      <c r="H26" s="167">
        <f>IF(N14="","",IF(AND(N10*N12&gt;9,M9=""),"Devi effettuare il primo riporto nella cella viola!",""))</f>
      </c>
      <c r="I26" s="167"/>
      <c r="J26" s="167"/>
      <c r="K26" s="167"/>
      <c r="L26" s="167"/>
      <c r="M26" s="37"/>
      <c r="N26" s="37"/>
      <c r="O26" s="37"/>
      <c r="P26" s="37"/>
      <c r="Q26" s="37"/>
    </row>
    <row r="27" spans="8:17" ht="18.75" customHeight="1">
      <c r="H27" s="157">
        <f>IF(H26="Devi effettuare il primo riporto nella cella viola!","",IF(N14="","",IF(N12="","",IF(M10="","",IF(H26="Devi riportare le decine!","","Ora esegui il prodotto")))))</f>
      </c>
      <c r="I27" s="157"/>
      <c r="J27" s="157"/>
      <c r="K27" s="157"/>
      <c r="L27" s="23">
        <f>IF(H27="","",IF(M10="","",IF(AND(M9="",N12*N10&gt;9),"",N12)))</f>
      </c>
      <c r="M27" s="24">
        <f>IF(L27="","","x")</f>
      </c>
      <c r="N27" s="26">
        <f>IF(H27="","",IF(M10="","",M10))</f>
      </c>
      <c r="O27" s="152">
        <f>IF(N27="","",IF(M9="","","e aggiungi"))</f>
      </c>
      <c r="P27" s="152"/>
      <c r="Q27" s="27">
        <f>IF(O27="","",IF(M9="","",M9))</f>
      </c>
    </row>
    <row r="28" spans="3:17" ht="21.75" customHeight="1">
      <c r="C28" s="216">
        <f>IF(H27="","",IF(N14="","",IF(N12="","",IF(M10="","",IF(N12*M10+M9&gt;9,"Poiché  prodotto+riporto è maggiore di 9, scrivi la cifra delle unità nella colonna: da; poi scrivi direttamente l'altra nella colonna: h","")))))</f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8:17" ht="21.75" customHeight="1">
      <c r="H29" s="167">
        <f>IF(L14&gt;0,"",IF(M14="","",IF(N12*M10+M9&gt;9,"Devi riportare la cifra delle centinaia!","")))</f>
      </c>
      <c r="I29" s="167"/>
      <c r="J29" s="167"/>
      <c r="K29" s="167"/>
      <c r="L29" s="37"/>
      <c r="M29" s="37"/>
      <c r="N29" s="37"/>
      <c r="O29" s="37"/>
      <c r="P29" s="37"/>
      <c r="Q29" s="37"/>
    </row>
    <row r="30" spans="8:16" ht="22.5" customHeight="1">
      <c r="H30" s="215">
        <f>IF(N12*M10+M9&lt;=9,"",IF(M9="","",IF(L27*N27&gt;9,"",IF(L14&gt;0,"",IF(M14="","",IF(N12="","",IF(AND(H29="Devi riportare la cifra delle centinaia!",L27*N27&lt;=9),"","Scrivi il riporto nella cella h del primo prodotto parziale")))))))</f>
      </c>
      <c r="I30" s="215"/>
      <c r="J30" s="215"/>
      <c r="K30" s="215"/>
      <c r="L30" s="24">
        <f>IF(L9="","",IF(L12="","",IF(L10="","",L9)))</f>
      </c>
      <c r="M30" s="24">
        <f>IF(L30="","","+")</f>
      </c>
      <c r="N30" s="24">
        <f>IF(H30="","",IF(L12="","",IF(L10="","",L10)))</f>
      </c>
      <c r="O30" s="28">
        <f>IF(N30="","",IF(M14="","","+"))</f>
      </c>
      <c r="P30" s="28">
        <f>IF(O30="","",IF(L12="","",L12))</f>
      </c>
    </row>
    <row r="31" spans="3:15" ht="18" customHeight="1">
      <c r="C31" s="191">
        <f>IF(M14="","",IF(AND(L14="",N12*M10+M9&gt;9),"",IF(C24="","","Secondo PRODOTTO parziale")))</f>
      </c>
      <c r="D31" s="191"/>
      <c r="E31" s="191"/>
      <c r="F31" s="191"/>
      <c r="G31" s="191"/>
      <c r="H31" s="157">
        <f>IF(N14="","",IF(C31="","",IF(M12="","","Nella colonna delle decine, esegui il prodotto")))</f>
      </c>
      <c r="I31" s="157"/>
      <c r="J31" s="157"/>
      <c r="K31" s="157"/>
      <c r="L31" s="26">
        <f>IF(H31="","",IF(M12="","",M12))</f>
      </c>
      <c r="M31" s="24">
        <f>IF(L31="","","x")</f>
      </c>
      <c r="N31" s="23">
        <f>IF(M31="","",N10)</f>
      </c>
      <c r="O31" s="37"/>
    </row>
    <row r="32" spans="2:18" ht="18" customHeight="1">
      <c r="B32" s="152">
        <f>IF(N31="","",IF(M12="","",IF(M12*N10&gt;9,"Poiché il prodotto è maggiore di 9, scrivi la cifra delle unità nella colonna: da, e riporta l'altra nella cella verde.","")))</f>
      </c>
      <c r="C32" s="152"/>
      <c r="D32" s="152"/>
      <c r="E32" s="152"/>
      <c r="F32" s="152"/>
      <c r="G32" s="152"/>
      <c r="H32" s="152"/>
      <c r="I32" s="152"/>
      <c r="J32" s="152"/>
      <c r="K32" s="203">
        <f>IF(N31="","",IF(M12="","",IF(L31=M12,"Stiamo moltiplicando le decine, perciò nella colonna delle unità apparirà lo zero.","")))</f>
      </c>
      <c r="L32" s="203"/>
      <c r="M32" s="203"/>
      <c r="N32" s="203"/>
      <c r="O32" s="203"/>
      <c r="P32" s="203"/>
      <c r="Q32" s="203"/>
      <c r="R32" s="203"/>
    </row>
    <row r="33" spans="3:17" ht="18" customHeight="1">
      <c r="C33" s="55"/>
      <c r="D33" s="55"/>
      <c r="E33" s="55"/>
      <c r="F33" s="55"/>
      <c r="G33" s="47"/>
      <c r="H33" s="178">
        <f>IF(M16="","",IF(AND(M12*N10&gt;9,M11=""),"Devi riportare la cifra delle decine nella cella verde!",""))</f>
      </c>
      <c r="I33" s="178"/>
      <c r="J33" s="178"/>
      <c r="K33" s="178"/>
      <c r="L33" s="178"/>
      <c r="M33" s="47"/>
      <c r="N33" s="47"/>
      <c r="O33" s="47"/>
      <c r="P33" s="47"/>
      <c r="Q33" s="47"/>
    </row>
    <row r="34" spans="3:17" ht="18" customHeight="1">
      <c r="C34" s="55"/>
      <c r="D34" s="55"/>
      <c r="E34" s="55"/>
      <c r="F34" s="55"/>
      <c r="G34" s="48"/>
      <c r="H34" s="152">
        <f>IF(H33="Devi riportare la cifra delle decine nella cella verde!","",IF(M16="","",IF(M12="","",IF(M10="","",IF(H33="Devi riportare le decine!","","Ora esegui il prodotto")))))</f>
      </c>
      <c r="I34" s="152"/>
      <c r="J34" s="152"/>
      <c r="K34" s="152"/>
      <c r="L34" s="26">
        <f>IF(H34="","",IF(M10="","",IF(L9="","",M12)))</f>
      </c>
      <c r="M34" s="24">
        <f>IF(L34="","","x")</f>
      </c>
      <c r="N34" s="26">
        <f>IF(M34="","",M10)</f>
      </c>
      <c r="O34" s="152">
        <f>IF(M11="","",IF(N34="","",IF(L9="","","e aggiungi")))</f>
      </c>
      <c r="P34" s="152"/>
      <c r="Q34" s="26">
        <f>IF(O34="","",IF(M11="","",M11))</f>
      </c>
    </row>
    <row r="35" spans="3:18" ht="18" customHeight="1">
      <c r="C35" s="55"/>
      <c r="D35" s="55"/>
      <c r="E35" s="55"/>
      <c r="F35" s="50"/>
      <c r="G35" s="152">
        <f>IF(H34="","",IF(M16="","",IF(M12="","",IF(M10="","",IF(M12*M10+L15&gt;9,"Poiché  prodotto+riporto è maggiore di 9, scrivi la cifra delle unità nella colonna: h,e scrivi direttamente l'altra nella colonna: K","")))))</f>
      </c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8:17" ht="18" customHeight="1">
      <c r="H36" s="178">
        <f>IF(K16&gt;0,"",IF(L16="","",IF(AND(M12*M10+M11&gt;9,K16=""),"Devi riportare la cifra delle decine nella colonna: K!","")))</f>
      </c>
      <c r="I36" s="178"/>
      <c r="J36" s="178"/>
      <c r="K36" s="178"/>
      <c r="L36" s="49"/>
      <c r="M36" s="49"/>
      <c r="N36" s="49"/>
      <c r="O36" s="49"/>
      <c r="P36" s="49"/>
      <c r="Q36" s="49"/>
    </row>
    <row r="37" spans="2:18" ht="27" customHeight="1">
      <c r="B37" s="190">
        <f>IF(L16="","",IF(AND(K16="",M12*M10+M9&gt;9),"","PRODOTTO COMPLESSIVO:"))</f>
      </c>
      <c r="C37" s="190"/>
      <c r="D37" s="217">
        <f>IF(H36="Devi riportare la cifra delle decine nella colonna: K!","",IF(L16="","",IF(M16*10+L16*100+K16*1000=P16,"Esegui la somma dei prodotti parziali, iniziando dalla colonna delle unità e annotando, se vuoi,  eventuali riporti nelle apposite celle gialle;            poi controlla il risultato",IF(K16="","","Esegui la somma dei prodotti parziali, iniziando dalla colonna delle unità, e annotando eventuali  riporti nelle celle gialle; poi controlla il risultato!"))))</f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28"/>
    </row>
    <row r="38" spans="2:18" ht="71.25" customHeight="1" thickBot="1">
      <c r="B38" s="135"/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3:17" ht="24" customHeight="1">
      <c r="C39" s="137" t="s">
        <v>36</v>
      </c>
      <c r="D39" s="184" t="s">
        <v>26</v>
      </c>
      <c r="E39" s="185"/>
      <c r="G39" s="184" t="s">
        <v>27</v>
      </c>
      <c r="H39" s="186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3:8" ht="13.5" thickBot="1">
      <c r="C40" s="130" t="s">
        <v>25</v>
      </c>
      <c r="D40" s="131">
        <f>M10</f>
        <v>0</v>
      </c>
      <c r="E40" s="132">
        <f>N10</f>
        <v>0</v>
      </c>
      <c r="F40" s="126" t="s">
        <v>24</v>
      </c>
      <c r="G40" s="131">
        <f>M12</f>
        <v>0</v>
      </c>
      <c r="H40" s="132">
        <f>N12</f>
        <v>0</v>
      </c>
    </row>
    <row r="41" spans="2:17" ht="13.5" thickBot="1">
      <c r="B41" s="134" t="s">
        <v>31</v>
      </c>
      <c r="C41" s="187" t="s">
        <v>28</v>
      </c>
      <c r="D41" s="187"/>
      <c r="E41" s="187"/>
      <c r="F41" s="187"/>
      <c r="G41" s="187"/>
      <c r="H41" s="187"/>
      <c r="I41" s="187"/>
      <c r="J41" s="187"/>
      <c r="K41" s="187"/>
      <c r="L41" s="138">
        <f>D40</f>
        <v>0</v>
      </c>
      <c r="M41" s="139">
        <f>E40</f>
        <v>0</v>
      </c>
      <c r="N41" s="140" t="s">
        <v>24</v>
      </c>
      <c r="O41" s="139">
        <f>H40</f>
        <v>0</v>
      </c>
      <c r="P41" s="141" t="s">
        <v>33</v>
      </c>
      <c r="Q41" s="142">
        <f>(L41*10+M41)*O41</f>
        <v>0</v>
      </c>
    </row>
    <row r="42" spans="2:17" ht="18.75" customHeight="1" thickBot="1">
      <c r="B42" s="134" t="s">
        <v>32</v>
      </c>
      <c r="C42" s="188" t="s">
        <v>29</v>
      </c>
      <c r="D42" s="188"/>
      <c r="E42" s="188"/>
      <c r="F42" s="188"/>
      <c r="G42" s="188"/>
      <c r="H42" s="188"/>
      <c r="I42" s="188"/>
      <c r="J42" s="188"/>
      <c r="K42" s="133">
        <f>G40</f>
        <v>0</v>
      </c>
      <c r="L42" s="130" t="s">
        <v>30</v>
      </c>
      <c r="M42" s="148">
        <f>K42*10</f>
        <v>0</v>
      </c>
      <c r="N42" s="130" t="s">
        <v>34</v>
      </c>
      <c r="Q42" s="124"/>
    </row>
    <row r="43" spans="3:17" ht="16.5" customHeight="1" thickBot="1">
      <c r="C43" s="214" t="s">
        <v>35</v>
      </c>
      <c r="D43" s="214"/>
      <c r="E43" s="214"/>
      <c r="F43" s="214"/>
      <c r="G43" s="214"/>
      <c r="H43" s="214"/>
      <c r="I43" s="214"/>
      <c r="J43" s="214"/>
      <c r="L43" s="143">
        <f>L41</f>
        <v>0</v>
      </c>
      <c r="M43" s="139">
        <f>M41</f>
        <v>0</v>
      </c>
      <c r="N43" s="140" t="s">
        <v>24</v>
      </c>
      <c r="O43" s="144">
        <f>M42</f>
        <v>0</v>
      </c>
      <c r="P43" s="141" t="s">
        <v>33</v>
      </c>
      <c r="Q43" s="145">
        <f>(L43*10+M43)*O43</f>
        <v>0</v>
      </c>
    </row>
    <row r="44" spans="3:17" ht="16.5" customHeight="1">
      <c r="C44" s="213" t="s">
        <v>37</v>
      </c>
      <c r="D44" s="213"/>
      <c r="E44" s="213"/>
      <c r="F44" s="213"/>
      <c r="G44" s="213"/>
      <c r="H44" s="213"/>
      <c r="I44" s="213"/>
      <c r="J44" s="213"/>
      <c r="K44" s="180" t="s">
        <v>38</v>
      </c>
      <c r="L44" s="180"/>
      <c r="M44" s="180"/>
      <c r="N44" s="180"/>
      <c r="O44" s="180"/>
      <c r="P44" s="180"/>
      <c r="Q44" s="124">
        <f>SUM(Q41:Q43)</f>
        <v>0</v>
      </c>
    </row>
  </sheetData>
  <sheetProtection password="9E94" sheet="1"/>
  <mergeCells count="50">
    <mergeCell ref="B32:J32"/>
    <mergeCell ref="I18:J18"/>
    <mergeCell ref="H31:K31"/>
    <mergeCell ref="C44:J44"/>
    <mergeCell ref="C43:J43"/>
    <mergeCell ref="H30:K30"/>
    <mergeCell ref="G25:Q25"/>
    <mergeCell ref="K32:R32"/>
    <mergeCell ref="C28:Q28"/>
    <mergeCell ref="O27:P27"/>
    <mergeCell ref="D37:Q37"/>
    <mergeCell ref="G35:R35"/>
    <mergeCell ref="C24:G24"/>
    <mergeCell ref="E14:F14"/>
    <mergeCell ref="D16:F16"/>
    <mergeCell ref="B16:C16"/>
    <mergeCell ref="D18:F18"/>
    <mergeCell ref="B18:C18"/>
    <mergeCell ref="B14:C14"/>
    <mergeCell ref="D22:O22"/>
    <mergeCell ref="I16:J16"/>
    <mergeCell ref="H24:K24"/>
    <mergeCell ref="B10:C10"/>
    <mergeCell ref="I10:J10"/>
    <mergeCell ref="B12:C12"/>
    <mergeCell ref="H36:K36"/>
    <mergeCell ref="H26:L26"/>
    <mergeCell ref="H27:K27"/>
    <mergeCell ref="H29:K29"/>
    <mergeCell ref="O34:P34"/>
    <mergeCell ref="H33:L33"/>
    <mergeCell ref="H34:K34"/>
    <mergeCell ref="C31:G31"/>
    <mergeCell ref="B2:Q2"/>
    <mergeCell ref="B6:H6"/>
    <mergeCell ref="B7:C7"/>
    <mergeCell ref="K6:N6"/>
    <mergeCell ref="B3:Q3"/>
    <mergeCell ref="I14:J14"/>
    <mergeCell ref="K21:O21"/>
    <mergeCell ref="K44:P44"/>
    <mergeCell ref="K5:N5"/>
    <mergeCell ref="I12:J12"/>
    <mergeCell ref="D39:E39"/>
    <mergeCell ref="G39:H39"/>
    <mergeCell ref="C41:K41"/>
    <mergeCell ref="C42:J42"/>
    <mergeCell ref="P7:Q9"/>
    <mergeCell ref="B21:H21"/>
    <mergeCell ref="B37:C37"/>
  </mergeCells>
  <conditionalFormatting sqref="P7:Q9">
    <cfRule type="notContainsBlanks" priority="2" dxfId="1" stopIfTrue="1">
      <formula>LEN(TRIM(P7))&gt;0</formula>
    </cfRule>
  </conditionalFormatting>
  <conditionalFormatting sqref="B21:H21">
    <cfRule type="notContainsBlanks" priority="1" dxfId="0" stopIfTrue="1">
      <formula>LEN(TRIM(B21))&gt;0</formula>
    </cfRule>
  </conditionalFormatting>
  <hyperlinks>
    <hyperlink ref="C44:J44" location="'due cifre al moltiplicatore'!A1" display="TORNA SOPRA"/>
    <hyperlink ref="K5:N5" location="'due cifre al moltiplicatore'!B46" display="Inserisci moltiplicando e moltiplicatore                                                  e vedi la spiegazione in fondo alla pagina"/>
  </hyperlink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2019-01-19T17:27:16Z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