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ppa concettuale" sheetId="10" r:id="rId1"/>
    <sheet name="aiuto mappa conc." sheetId="7" r:id="rId2"/>
    <sheet name="testo" sheetId="4" r:id="rId3"/>
    <sheet name="aiuto testo" sheetId="5" r:id="rId4"/>
  </sheets>
  <calcPr calcId="145621"/>
</workbook>
</file>

<file path=xl/calcChain.xml><?xml version="1.0" encoding="utf-8"?>
<calcChain xmlns="http://schemas.openxmlformats.org/spreadsheetml/2006/main">
  <c r="H9" i="10" l="1"/>
  <c r="I9" i="10"/>
  <c r="F9" i="10" l="1"/>
  <c r="F18" i="10"/>
  <c r="I20" i="10"/>
  <c r="E20" i="10"/>
  <c r="F16" i="10"/>
  <c r="F14" i="10"/>
  <c r="F12" i="10"/>
  <c r="I10" i="10"/>
  <c r="G8" i="10"/>
  <c r="C7" i="10"/>
  <c r="I4" i="10"/>
  <c r="E4" i="10"/>
  <c r="M14" i="10"/>
  <c r="M12" i="10"/>
  <c r="L13" i="7"/>
  <c r="L11" i="7"/>
  <c r="C6" i="4" l="1"/>
  <c r="L34" i="4" l="1"/>
  <c r="H34" i="4"/>
  <c r="D34" i="4"/>
  <c r="F34" i="4"/>
  <c r="E34" i="4"/>
  <c r="C31" i="4"/>
  <c r="B31" i="4"/>
  <c r="G28" i="4"/>
  <c r="I28" i="4"/>
  <c r="H28" i="4"/>
  <c r="M25" i="4"/>
  <c r="H25" i="4"/>
  <c r="I22" i="4"/>
  <c r="G22" i="4"/>
  <c r="L19" i="4"/>
  <c r="H19" i="4"/>
  <c r="F19" i="4"/>
  <c r="H16" i="4"/>
  <c r="D16" i="4"/>
  <c r="M13" i="4"/>
  <c r="D13" i="4"/>
  <c r="L10" i="4"/>
  <c r="M10" i="4"/>
  <c r="H10" i="4"/>
  <c r="I10" i="4"/>
  <c r="D10" i="4"/>
  <c r="M7" i="4"/>
  <c r="J7" i="4"/>
  <c r="F7" i="4"/>
  <c r="G7" i="4"/>
  <c r="K4" i="4"/>
  <c r="M4" i="4"/>
  <c r="L4" i="4"/>
  <c r="I4" i="4"/>
  <c r="G4" i="4"/>
  <c r="C4" i="4"/>
</calcChain>
</file>

<file path=xl/sharedStrings.xml><?xml version="1.0" encoding="utf-8"?>
<sst xmlns="http://schemas.openxmlformats.org/spreadsheetml/2006/main" count="137" uniqueCount="68">
  <si>
    <t>dalle</t>
  </si>
  <si>
    <t>radici</t>
  </si>
  <si>
    <t>piante</t>
  </si>
  <si>
    <t>assorbono</t>
  </si>
  <si>
    <t>l'</t>
  </si>
  <si>
    <t>acqua</t>
  </si>
  <si>
    <t>che</t>
  </si>
  <si>
    <t>formano</t>
  </si>
  <si>
    <t xml:space="preserve">la </t>
  </si>
  <si>
    <t>linfa grezza</t>
  </si>
  <si>
    <t xml:space="preserve">all'interno del </t>
  </si>
  <si>
    <t>tronco</t>
  </si>
  <si>
    <t>la quale,</t>
  </si>
  <si>
    <t>,</t>
  </si>
  <si>
    <t xml:space="preserve">sale fino alle </t>
  </si>
  <si>
    <t>foglie</t>
  </si>
  <si>
    <t>.</t>
  </si>
  <si>
    <t>Le</t>
  </si>
  <si>
    <t xml:space="preserve">e dei </t>
  </si>
  <si>
    <t>rami</t>
  </si>
  <si>
    <t>dove incontra l'</t>
  </si>
  <si>
    <t>anidride carbonica</t>
  </si>
  <si>
    <t>aria</t>
  </si>
  <si>
    <t>attraverso gli</t>
  </si>
  <si>
    <t>stomi</t>
  </si>
  <si>
    <t xml:space="preserve"> che sono delle piccolissime</t>
  </si>
  <si>
    <t>aperture</t>
  </si>
  <si>
    <t>delle</t>
  </si>
  <si>
    <t>dall'</t>
  </si>
  <si>
    <t xml:space="preserve">,    prelevata </t>
  </si>
  <si>
    <t>Per fabbricare il</t>
  </si>
  <si>
    <t>glucosio</t>
  </si>
  <si>
    <t>zucchero</t>
  </si>
  <si>
    <t>le foglie hanno bisogno di</t>
  </si>
  <si>
    <t>energia</t>
  </si>
  <si>
    <t xml:space="preserve">, che è fornita dalla </t>
  </si>
  <si>
    <t>luce</t>
  </si>
  <si>
    <t xml:space="preserve">del </t>
  </si>
  <si>
    <t>di  cui  le piante  si   nutrono,</t>
  </si>
  <si>
    <t xml:space="preserve">e catturata dalle foglie mediante la </t>
  </si>
  <si>
    <t>clorofilla</t>
  </si>
  <si>
    <t>verde</t>
  </si>
  <si>
    <t xml:space="preserve">alle </t>
  </si>
  <si>
    <t xml:space="preserve">e   i </t>
  </si>
  <si>
    <t xml:space="preserve">Dal processo di trasformazione chimica, avanza </t>
  </si>
  <si>
    <t>ossigeno</t>
  </si>
  <si>
    <t xml:space="preserve">, che   è   immesso   nell'aria   attraverso   gli </t>
  </si>
  <si>
    <t>, che per noi è velenosa, e rilasciano</t>
  </si>
  <si>
    <t>, che ci è indispensabile per vivere.</t>
  </si>
  <si>
    <t>LA FOTOSINTESI CLOROFILLIANA</t>
  </si>
  <si>
    <t xml:space="preserve">nella parte inferiore </t>
  </si>
  <si>
    <t>Quindi, le piante assorbono dall'aria  l'</t>
  </si>
  <si>
    <t>linfa elaborata</t>
  </si>
  <si>
    <t>pianta</t>
  </si>
  <si>
    <t xml:space="preserve">Il glucosio è la </t>
  </si>
  <si>
    <t>e distribuita a tutte le parti della</t>
  </si>
  <si>
    <t>Sali minerali</t>
  </si>
  <si>
    <t>sole</t>
  </si>
  <si>
    <t>,  una</t>
  </si>
  <si>
    <t>luce solare</t>
  </si>
  <si>
    <t xml:space="preserve">www.renatopatrignani.net </t>
  </si>
  <si>
    <t>attraverso le</t>
  </si>
  <si>
    <t xml:space="preserve">attraverso le </t>
  </si>
  <si>
    <t xml:space="preserve">      che      è      lo </t>
  </si>
  <si>
    <t xml:space="preserve">   sostanza       che       dà         il        colore </t>
  </si>
  <si>
    <t xml:space="preserve">sostanza          che         dà         il         colore </t>
  </si>
  <si>
    <t xml:space="preserve">       che      è      lo </t>
  </si>
  <si>
    <r>
      <rPr>
        <b/>
        <u/>
        <sz val="14"/>
        <color rgb="FF0070C0"/>
        <rFont val="Calibri"/>
        <family val="2"/>
        <scheme val="minor"/>
      </rPr>
      <t>Inserisci al posto giusto nelle celle bianche</t>
    </r>
    <r>
      <rPr>
        <b/>
        <sz val="14"/>
        <color rgb="FF0070C0"/>
        <rFont val="Calibri"/>
        <family val="2"/>
        <scheme val="minor"/>
      </rPr>
      <t>: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tronco; acqua; ossigeno; sali minerali; stomi; radici; foglie; anidride carbonica;                                       linfa grezza; luce solare; rami; linfa elaborata; clorofilla.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</si>
</sst>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/>
    <xf numFmtId="0" fontId="1" fillId="2" borderId="0" xfId="0" applyFont="1" applyFill="1" applyAlignment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0" fillId="2" borderId="0" xfId="0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0" fillId="2" borderId="0" xfId="0" applyFill="1" applyBorder="1"/>
    <xf numFmtId="0" fontId="16" fillId="4" borderId="0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 patternType="gray0625">
          <bgColor rgb="FFFF5050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 patternType="lightTrellis">
          <fgColor theme="3"/>
          <bgColor rgb="FFFF0000"/>
        </patternFill>
      </fill>
    </dxf>
    <dxf>
      <fill>
        <patternFill patternType="gray125">
          <fgColor rgb="FF92D050"/>
          <bgColor rgb="FFFFCC66"/>
        </patternFill>
      </fill>
    </dxf>
    <dxf>
      <fill>
        <patternFill>
          <bgColor theme="4"/>
        </patternFill>
      </fill>
    </dxf>
    <dxf>
      <fill>
        <patternFill>
          <bgColor rgb="FF3399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663300"/>
        </patternFill>
      </fill>
    </dxf>
    <dxf>
      <font>
        <b/>
        <i val="0"/>
        <color theme="0"/>
      </font>
      <fill>
        <patternFill>
          <bgColor rgb="FF663300"/>
        </patternFill>
      </fill>
    </dxf>
    <dxf>
      <font>
        <b/>
        <i val="0"/>
        <color theme="0"/>
      </font>
      <fill>
        <patternFill>
          <bgColor rgb="FF6633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ill>
        <patternFill patternType="gray0625">
          <bgColor rgb="FFFF5050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 patternType="lightTrellis">
          <fgColor theme="3"/>
          <bgColor rgb="FFFF0000"/>
        </patternFill>
      </fill>
    </dxf>
    <dxf>
      <fill>
        <patternFill patternType="gray125">
          <fgColor rgb="FF92D050"/>
          <bgColor rgb="FFFFCC66"/>
        </patternFill>
      </fill>
    </dxf>
    <dxf>
      <fill>
        <patternFill>
          <bgColor theme="4"/>
        </patternFill>
      </fill>
    </dxf>
    <dxf>
      <fill>
        <patternFill>
          <bgColor rgb="FF3399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663300"/>
        </patternFill>
      </fill>
    </dxf>
    <dxf>
      <font>
        <b/>
        <i val="0"/>
        <color theme="0"/>
      </font>
      <fill>
        <patternFill>
          <bgColor rgb="FF663300"/>
        </patternFill>
      </fill>
    </dxf>
    <dxf>
      <font>
        <b/>
        <i val="0"/>
        <color theme="0"/>
      </font>
      <fill>
        <patternFill>
          <bgColor rgb="FF6633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Medium9"/>
  <colors>
    <mruColors>
      <color rgb="FFD1FFD1"/>
      <color rgb="FF008000"/>
      <color rgb="FFFF5050"/>
      <color rgb="FFFFCC66"/>
      <color rgb="FF339966"/>
      <color rgb="FF663300"/>
      <color rgb="FF009900"/>
      <color rgb="FF006600"/>
      <color rgb="FFB3FFB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iuto mappa conc.'!A1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mappa concettuale'!A1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aiuto test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testo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310816</xdr:colOff>
      <xdr:row>16</xdr:row>
      <xdr:rowOff>50131</xdr:rowOff>
    </xdr:from>
    <xdr:to>
      <xdr:col>6</xdr:col>
      <xdr:colOff>551448</xdr:colOff>
      <xdr:row>16</xdr:row>
      <xdr:rowOff>350921</xdr:rowOff>
    </xdr:to>
    <xdr:sp macro="" textlink="">
      <xdr:nvSpPr>
        <xdr:cNvPr id="2" name="Freccia in su 1"/>
        <xdr:cNvSpPr/>
      </xdr:nvSpPr>
      <xdr:spPr>
        <a:xfrm>
          <a:off x="3569369" y="6286499"/>
          <a:ext cx="240632" cy="30079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290763</xdr:colOff>
      <xdr:row>14</xdr:row>
      <xdr:rowOff>60158</xdr:rowOff>
    </xdr:from>
    <xdr:to>
      <xdr:col>6</xdr:col>
      <xdr:colOff>531395</xdr:colOff>
      <xdr:row>14</xdr:row>
      <xdr:rowOff>360948</xdr:rowOff>
    </xdr:to>
    <xdr:sp macro="" textlink="">
      <xdr:nvSpPr>
        <xdr:cNvPr id="3" name="Freccia in su 2"/>
        <xdr:cNvSpPr/>
      </xdr:nvSpPr>
      <xdr:spPr>
        <a:xfrm>
          <a:off x="3549316" y="5654842"/>
          <a:ext cx="240632" cy="30079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330868</xdr:colOff>
      <xdr:row>12</xdr:row>
      <xdr:rowOff>30079</xdr:rowOff>
    </xdr:from>
    <xdr:to>
      <xdr:col>6</xdr:col>
      <xdr:colOff>571500</xdr:colOff>
      <xdr:row>12</xdr:row>
      <xdr:rowOff>330869</xdr:rowOff>
    </xdr:to>
    <xdr:sp macro="" textlink="">
      <xdr:nvSpPr>
        <xdr:cNvPr id="4" name="Freccia in su 3"/>
        <xdr:cNvSpPr/>
      </xdr:nvSpPr>
      <xdr:spPr>
        <a:xfrm>
          <a:off x="3589421" y="4642184"/>
          <a:ext cx="240632" cy="30079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280738</xdr:colOff>
      <xdr:row>9</xdr:row>
      <xdr:rowOff>50132</xdr:rowOff>
    </xdr:from>
    <xdr:to>
      <xdr:col>6</xdr:col>
      <xdr:colOff>521369</xdr:colOff>
      <xdr:row>10</xdr:row>
      <xdr:rowOff>191503</xdr:rowOff>
    </xdr:to>
    <xdr:sp macro="" textlink="">
      <xdr:nvSpPr>
        <xdr:cNvPr id="5" name="Freccia in su 4"/>
        <xdr:cNvSpPr/>
      </xdr:nvSpPr>
      <xdr:spPr>
        <a:xfrm>
          <a:off x="3539291" y="3268579"/>
          <a:ext cx="240631" cy="65271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200527</xdr:colOff>
      <xdr:row>7</xdr:row>
      <xdr:rowOff>90234</xdr:rowOff>
    </xdr:from>
    <xdr:to>
      <xdr:col>4</xdr:col>
      <xdr:colOff>491290</xdr:colOff>
      <xdr:row>7</xdr:row>
      <xdr:rowOff>391026</xdr:rowOff>
    </xdr:to>
    <xdr:sp macro="" textlink="">
      <xdr:nvSpPr>
        <xdr:cNvPr id="7" name="Freccia a sinistra 6"/>
        <xdr:cNvSpPr/>
      </xdr:nvSpPr>
      <xdr:spPr>
        <a:xfrm>
          <a:off x="1704474" y="2366208"/>
          <a:ext cx="822158" cy="300792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30076</xdr:colOff>
      <xdr:row>18</xdr:row>
      <xdr:rowOff>95245</xdr:rowOff>
    </xdr:from>
    <xdr:to>
      <xdr:col>6</xdr:col>
      <xdr:colOff>391025</xdr:colOff>
      <xdr:row>20</xdr:row>
      <xdr:rowOff>270708</xdr:rowOff>
    </xdr:to>
    <xdr:sp macro="" textlink="">
      <xdr:nvSpPr>
        <xdr:cNvPr id="8" name="Freccia curva 7"/>
        <xdr:cNvSpPr/>
      </xdr:nvSpPr>
      <xdr:spPr>
        <a:xfrm rot="16200000" flipV="1">
          <a:off x="2860003" y="6810370"/>
          <a:ext cx="606595" cy="9725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70184</xdr:colOff>
      <xdr:row>11</xdr:row>
      <xdr:rowOff>300788</xdr:rowOff>
    </xdr:from>
    <xdr:to>
      <xdr:col>8</xdr:col>
      <xdr:colOff>200526</xdr:colOff>
      <xdr:row>13</xdr:row>
      <xdr:rowOff>541421</xdr:rowOff>
    </xdr:to>
    <xdr:sp macro="" textlink="">
      <xdr:nvSpPr>
        <xdr:cNvPr id="9" name="Freccia circolare a sinistra 8"/>
        <xdr:cNvSpPr/>
      </xdr:nvSpPr>
      <xdr:spPr>
        <a:xfrm>
          <a:off x="4232609" y="3701213"/>
          <a:ext cx="625642" cy="1069308"/>
        </a:xfrm>
        <a:prstGeom prst="curved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110290</xdr:colOff>
      <xdr:row>13</xdr:row>
      <xdr:rowOff>561473</xdr:rowOff>
    </xdr:from>
    <xdr:to>
      <xdr:col>8</xdr:col>
      <xdr:colOff>340895</xdr:colOff>
      <xdr:row>17</xdr:row>
      <xdr:rowOff>250657</xdr:rowOff>
    </xdr:to>
    <xdr:sp macro="" textlink="">
      <xdr:nvSpPr>
        <xdr:cNvPr id="10" name="Freccia circolare a sinistra 9"/>
        <xdr:cNvSpPr/>
      </xdr:nvSpPr>
      <xdr:spPr>
        <a:xfrm>
          <a:off x="4271211" y="5454315"/>
          <a:ext cx="721895" cy="1423737"/>
        </a:xfrm>
        <a:prstGeom prst="curved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12</xdr:col>
      <xdr:colOff>340892</xdr:colOff>
      <xdr:row>1</xdr:row>
      <xdr:rowOff>80211</xdr:rowOff>
    </xdr:from>
    <xdr:to>
      <xdr:col>21</xdr:col>
      <xdr:colOff>254582</xdr:colOff>
      <xdr:row>19</xdr:row>
      <xdr:rowOff>190500</xdr:rowOff>
    </xdr:to>
    <xdr:pic>
      <xdr:nvPicPr>
        <xdr:cNvPr id="11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442" y="80211"/>
          <a:ext cx="5400089" cy="7003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210553</xdr:colOff>
      <xdr:row>0</xdr:row>
      <xdr:rowOff>40105</xdr:rowOff>
    </xdr:from>
    <xdr:to>
      <xdr:col>14</xdr:col>
      <xdr:colOff>235018</xdr:colOff>
      <xdr:row>3</xdr:row>
      <xdr:rowOff>170448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895" y="40105"/>
          <a:ext cx="1247675" cy="1223211"/>
        </a:xfrm>
        <a:prstGeom prst="rect">
          <a:avLst/>
        </a:prstGeom>
      </xdr:spPr>
    </xdr:pic>
    <xdr:clientData/>
  </xdr:twoCellAnchor>
  <xdr:twoCellAnchor editAs="oneCell">
    <xdr:from>
      <xdr:col>2</xdr:col>
      <xdr:colOff>681790</xdr:colOff>
      <xdr:row>19</xdr:row>
      <xdr:rowOff>90237</xdr:rowOff>
    </xdr:from>
    <xdr:to>
      <xdr:col>3</xdr:col>
      <xdr:colOff>409841</xdr:colOff>
      <xdr:row>20</xdr:row>
      <xdr:rowOff>290762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65" y="6852987"/>
          <a:ext cx="518626" cy="44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4</xdr:row>
      <xdr:rowOff>20055</xdr:rowOff>
    </xdr:from>
    <xdr:to>
      <xdr:col>3</xdr:col>
      <xdr:colOff>512789</xdr:colOff>
      <xdr:row>5</xdr:row>
      <xdr:rowOff>210553</xdr:rowOff>
    </xdr:to>
    <xdr:pic>
      <xdr:nvPicPr>
        <xdr:cNvPr id="14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1" y="686805"/>
          <a:ext cx="512788" cy="428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50130</xdr:colOff>
      <xdr:row>19</xdr:row>
      <xdr:rowOff>60159</xdr:rowOff>
    </xdr:from>
    <xdr:to>
      <xdr:col>9</xdr:col>
      <xdr:colOff>662237</xdr:colOff>
      <xdr:row>21</xdr:row>
      <xdr:rowOff>36701</xdr:rowOff>
    </xdr:to>
    <xdr:pic>
      <xdr:nvPicPr>
        <xdr:cNvPr id="15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7980" y="6822909"/>
          <a:ext cx="621632" cy="521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40106</xdr:colOff>
      <xdr:row>7</xdr:row>
      <xdr:rowOff>10028</xdr:rowOff>
    </xdr:from>
    <xdr:to>
      <xdr:col>1</xdr:col>
      <xdr:colOff>567613</xdr:colOff>
      <xdr:row>7</xdr:row>
      <xdr:rowOff>471236</xdr:rowOff>
    </xdr:to>
    <xdr:pic>
      <xdr:nvPicPr>
        <xdr:cNvPr id="1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31" y="1448303"/>
          <a:ext cx="527507" cy="461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80212</xdr:colOff>
      <xdr:row>9</xdr:row>
      <xdr:rowOff>340894</xdr:rowOff>
    </xdr:from>
    <xdr:to>
      <xdr:col>11</xdr:col>
      <xdr:colOff>400360</xdr:colOff>
      <xdr:row>11</xdr:row>
      <xdr:rowOff>330866</xdr:rowOff>
    </xdr:to>
    <xdr:pic>
      <xdr:nvPicPr>
        <xdr:cNvPr id="17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8062" y="2722144"/>
          <a:ext cx="1285180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180474</xdr:colOff>
      <xdr:row>6</xdr:row>
      <xdr:rowOff>60157</xdr:rowOff>
    </xdr:from>
    <xdr:to>
      <xdr:col>5</xdr:col>
      <xdr:colOff>401053</xdr:colOff>
      <xdr:row>6</xdr:row>
      <xdr:rowOff>441158</xdr:rowOff>
    </xdr:to>
    <xdr:sp macro="" textlink="">
      <xdr:nvSpPr>
        <xdr:cNvPr id="18" name="Freccia in giù 17"/>
        <xdr:cNvSpPr/>
      </xdr:nvSpPr>
      <xdr:spPr>
        <a:xfrm>
          <a:off x="2827421" y="1874920"/>
          <a:ext cx="220579" cy="38100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140362</xdr:colOff>
      <xdr:row>11</xdr:row>
      <xdr:rowOff>20051</xdr:rowOff>
    </xdr:from>
    <xdr:to>
      <xdr:col>8</xdr:col>
      <xdr:colOff>431129</xdr:colOff>
      <xdr:row>11</xdr:row>
      <xdr:rowOff>280736</xdr:rowOff>
    </xdr:to>
    <xdr:sp macro="" textlink="">
      <xdr:nvSpPr>
        <xdr:cNvPr id="21" name="Freccia curva 20"/>
        <xdr:cNvSpPr/>
      </xdr:nvSpPr>
      <xdr:spPr>
        <a:xfrm flipH="1" flipV="1">
          <a:off x="4302787" y="3420476"/>
          <a:ext cx="786067" cy="260685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476252</xdr:colOff>
      <xdr:row>18</xdr:row>
      <xdr:rowOff>110290</xdr:rowOff>
    </xdr:from>
    <xdr:to>
      <xdr:col>7</xdr:col>
      <xdr:colOff>381002</xdr:colOff>
      <xdr:row>20</xdr:row>
      <xdr:rowOff>260683</xdr:rowOff>
    </xdr:to>
    <xdr:sp macro="" textlink="">
      <xdr:nvSpPr>
        <xdr:cNvPr id="22" name="Freccia curva 21"/>
        <xdr:cNvSpPr/>
      </xdr:nvSpPr>
      <xdr:spPr>
        <a:xfrm rot="16200000">
          <a:off x="3872918" y="6543424"/>
          <a:ext cx="531393" cy="80962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360222</xdr:colOff>
      <xdr:row>6</xdr:row>
      <xdr:rowOff>60137</xdr:rowOff>
    </xdr:from>
    <xdr:to>
      <xdr:col>8</xdr:col>
      <xdr:colOff>671767</xdr:colOff>
      <xdr:row>6</xdr:row>
      <xdr:rowOff>381001</xdr:rowOff>
    </xdr:to>
    <xdr:sp macro="" textlink="">
      <xdr:nvSpPr>
        <xdr:cNvPr id="23" name="Freccia a sinistra 22"/>
        <xdr:cNvSpPr/>
      </xdr:nvSpPr>
      <xdr:spPr>
        <a:xfrm rot="16200000">
          <a:off x="5007774" y="1879559"/>
          <a:ext cx="320864" cy="311545"/>
        </a:xfrm>
        <a:prstGeom prst="lef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621630</xdr:colOff>
      <xdr:row>9</xdr:row>
      <xdr:rowOff>40105</xdr:rowOff>
    </xdr:from>
    <xdr:to>
      <xdr:col>7</xdr:col>
      <xdr:colOff>421104</xdr:colOff>
      <xdr:row>10</xdr:row>
      <xdr:rowOff>411079</xdr:rowOff>
    </xdr:to>
    <xdr:sp macro="" textlink="">
      <xdr:nvSpPr>
        <xdr:cNvPr id="24" name="Freccia angolare in su 23"/>
        <xdr:cNvSpPr/>
      </xdr:nvSpPr>
      <xdr:spPr>
        <a:xfrm rot="5400000">
          <a:off x="3788693" y="2511842"/>
          <a:ext cx="885324" cy="704349"/>
        </a:xfrm>
        <a:prstGeom prst="bent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80211</xdr:colOff>
      <xdr:row>13</xdr:row>
      <xdr:rowOff>30079</xdr:rowOff>
    </xdr:from>
    <xdr:to>
      <xdr:col>11</xdr:col>
      <xdr:colOff>872289</xdr:colOff>
      <xdr:row>13</xdr:row>
      <xdr:rowOff>611606</xdr:rowOff>
    </xdr:to>
    <xdr:sp macro="" textlink="">
      <xdr:nvSpPr>
        <xdr:cNvPr id="25" name="Freccia a destra 24">
          <a:hlinkClick xmlns:r="http://schemas.openxmlformats.org/officeDocument/2006/relationships" r:id="rId8"/>
        </xdr:cNvPr>
        <xdr:cNvSpPr/>
      </xdr:nvSpPr>
      <xdr:spPr>
        <a:xfrm>
          <a:off x="6537158" y="4922921"/>
          <a:ext cx="1082842" cy="58152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180475</xdr:colOff>
      <xdr:row>13</xdr:row>
      <xdr:rowOff>190500</xdr:rowOff>
    </xdr:from>
    <xdr:to>
      <xdr:col>11</xdr:col>
      <xdr:colOff>501316</xdr:colOff>
      <xdr:row>13</xdr:row>
      <xdr:rowOff>441158</xdr:rowOff>
    </xdr:to>
    <xdr:sp macro="" textlink="">
      <xdr:nvSpPr>
        <xdr:cNvPr id="26" name="CasellaDiTesto 25">
          <a:hlinkClick xmlns:r="http://schemas.openxmlformats.org/officeDocument/2006/relationships" r:id="rId8"/>
        </xdr:cNvPr>
        <xdr:cNvSpPr txBox="1"/>
      </xdr:nvSpPr>
      <xdr:spPr>
        <a:xfrm>
          <a:off x="6637422" y="5083342"/>
          <a:ext cx="611605" cy="250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AIUTO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270711</xdr:colOff>
      <xdr:row>15</xdr:row>
      <xdr:rowOff>130339</xdr:rowOff>
    </xdr:from>
    <xdr:to>
      <xdr:col>6</xdr:col>
      <xdr:colOff>531396</xdr:colOff>
      <xdr:row>16</xdr:row>
      <xdr:rowOff>220576</xdr:rowOff>
    </xdr:to>
    <xdr:sp macro="" textlink="">
      <xdr:nvSpPr>
        <xdr:cNvPr id="2" name="Freccia in su 1"/>
        <xdr:cNvSpPr/>
      </xdr:nvSpPr>
      <xdr:spPr>
        <a:xfrm>
          <a:off x="3529264" y="5704971"/>
          <a:ext cx="260685" cy="48126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290765</xdr:colOff>
      <xdr:row>13</xdr:row>
      <xdr:rowOff>40106</xdr:rowOff>
    </xdr:from>
    <xdr:to>
      <xdr:col>6</xdr:col>
      <xdr:colOff>531397</xdr:colOff>
      <xdr:row>13</xdr:row>
      <xdr:rowOff>340896</xdr:rowOff>
    </xdr:to>
    <xdr:sp macro="" textlink="">
      <xdr:nvSpPr>
        <xdr:cNvPr id="3" name="Freccia in su 2"/>
        <xdr:cNvSpPr/>
      </xdr:nvSpPr>
      <xdr:spPr>
        <a:xfrm>
          <a:off x="3549318" y="4973053"/>
          <a:ext cx="240632" cy="30079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290763</xdr:colOff>
      <xdr:row>11</xdr:row>
      <xdr:rowOff>80211</xdr:rowOff>
    </xdr:from>
    <xdr:to>
      <xdr:col>6</xdr:col>
      <xdr:colOff>531395</xdr:colOff>
      <xdr:row>11</xdr:row>
      <xdr:rowOff>381001</xdr:rowOff>
    </xdr:to>
    <xdr:sp macro="" textlink="">
      <xdr:nvSpPr>
        <xdr:cNvPr id="4" name="Freccia in su 3"/>
        <xdr:cNvSpPr/>
      </xdr:nvSpPr>
      <xdr:spPr>
        <a:xfrm>
          <a:off x="3338763" y="3213936"/>
          <a:ext cx="240632" cy="30079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280738</xdr:colOff>
      <xdr:row>8</xdr:row>
      <xdr:rowOff>180474</xdr:rowOff>
    </xdr:from>
    <xdr:to>
      <xdr:col>6</xdr:col>
      <xdr:colOff>521369</xdr:colOff>
      <xdr:row>9</xdr:row>
      <xdr:rowOff>340895</xdr:rowOff>
    </xdr:to>
    <xdr:sp macro="" textlink="">
      <xdr:nvSpPr>
        <xdr:cNvPr id="5" name="Freccia in su 4"/>
        <xdr:cNvSpPr/>
      </xdr:nvSpPr>
      <xdr:spPr>
        <a:xfrm>
          <a:off x="3328738" y="2123574"/>
          <a:ext cx="240631" cy="54142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140369</xdr:colOff>
      <xdr:row>6</xdr:row>
      <xdr:rowOff>180476</xdr:rowOff>
    </xdr:from>
    <xdr:to>
      <xdr:col>4</xdr:col>
      <xdr:colOff>431131</xdr:colOff>
      <xdr:row>6</xdr:row>
      <xdr:rowOff>370974</xdr:rowOff>
    </xdr:to>
    <xdr:sp macro="" textlink="">
      <xdr:nvSpPr>
        <xdr:cNvPr id="8" name="Freccia a sinistra 7"/>
        <xdr:cNvSpPr/>
      </xdr:nvSpPr>
      <xdr:spPr>
        <a:xfrm>
          <a:off x="1644316" y="1854871"/>
          <a:ext cx="822157" cy="190498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30077</xdr:colOff>
      <xdr:row>18</xdr:row>
      <xdr:rowOff>95245</xdr:rowOff>
    </xdr:from>
    <xdr:to>
      <xdr:col>6</xdr:col>
      <xdr:colOff>320837</xdr:colOff>
      <xdr:row>20</xdr:row>
      <xdr:rowOff>270708</xdr:rowOff>
    </xdr:to>
    <xdr:sp macro="" textlink="">
      <xdr:nvSpPr>
        <xdr:cNvPr id="10" name="Freccia curva 9"/>
        <xdr:cNvSpPr/>
      </xdr:nvSpPr>
      <xdr:spPr>
        <a:xfrm rot="16200000" flipV="1">
          <a:off x="2890081" y="6369215"/>
          <a:ext cx="556463" cy="90236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70184</xdr:colOff>
      <xdr:row>10</xdr:row>
      <xdr:rowOff>300788</xdr:rowOff>
    </xdr:from>
    <xdr:to>
      <xdr:col>8</xdr:col>
      <xdr:colOff>200526</xdr:colOff>
      <xdr:row>12</xdr:row>
      <xdr:rowOff>541421</xdr:rowOff>
    </xdr:to>
    <xdr:sp macro="" textlink="">
      <xdr:nvSpPr>
        <xdr:cNvPr id="13" name="Freccia circolare a sinistra 12"/>
        <xdr:cNvSpPr/>
      </xdr:nvSpPr>
      <xdr:spPr>
        <a:xfrm>
          <a:off x="4160921" y="3649577"/>
          <a:ext cx="571500" cy="1072818"/>
        </a:xfrm>
        <a:prstGeom prst="curved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110290</xdr:colOff>
      <xdr:row>12</xdr:row>
      <xdr:rowOff>561474</xdr:rowOff>
    </xdr:from>
    <xdr:to>
      <xdr:col>8</xdr:col>
      <xdr:colOff>340895</xdr:colOff>
      <xdr:row>17</xdr:row>
      <xdr:rowOff>90237</xdr:rowOff>
    </xdr:to>
    <xdr:sp macro="" textlink="">
      <xdr:nvSpPr>
        <xdr:cNvPr id="14" name="Freccia circolare a sinistra 13"/>
        <xdr:cNvSpPr/>
      </xdr:nvSpPr>
      <xdr:spPr>
        <a:xfrm>
          <a:off x="4201027" y="4742448"/>
          <a:ext cx="671763" cy="1604210"/>
        </a:xfrm>
        <a:prstGeom prst="curved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310816</xdr:colOff>
      <xdr:row>0</xdr:row>
      <xdr:rowOff>50132</xdr:rowOff>
    </xdr:from>
    <xdr:to>
      <xdr:col>20</xdr:col>
      <xdr:colOff>354845</xdr:colOff>
      <xdr:row>21</xdr:row>
      <xdr:rowOff>10026</xdr:rowOff>
    </xdr:to>
    <xdr:pic>
      <xdr:nvPicPr>
        <xdr:cNvPr id="15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474" y="50132"/>
          <a:ext cx="5548476" cy="7449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230607</xdr:colOff>
      <xdr:row>0</xdr:row>
      <xdr:rowOff>0</xdr:rowOff>
    </xdr:from>
    <xdr:to>
      <xdr:col>13</xdr:col>
      <xdr:colOff>255072</xdr:colOff>
      <xdr:row>5</xdr:row>
      <xdr:rowOff>70185</xdr:rowOff>
    </xdr:to>
    <xdr:pic>
      <xdr:nvPicPr>
        <xdr:cNvPr id="16" name="Immagine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8265" y="0"/>
          <a:ext cx="1247675" cy="1223211"/>
        </a:xfrm>
        <a:prstGeom prst="rect">
          <a:avLst/>
        </a:prstGeom>
      </xdr:spPr>
    </xdr:pic>
    <xdr:clientData/>
  </xdr:twoCellAnchor>
  <xdr:twoCellAnchor editAs="oneCell">
    <xdr:from>
      <xdr:col>2</xdr:col>
      <xdr:colOff>681790</xdr:colOff>
      <xdr:row>19</xdr:row>
      <xdr:rowOff>90237</xdr:rowOff>
    </xdr:from>
    <xdr:to>
      <xdr:col>3</xdr:col>
      <xdr:colOff>409841</xdr:colOff>
      <xdr:row>21</xdr:row>
      <xdr:rowOff>40104</xdr:rowOff>
    </xdr:to>
    <xdr:pic>
      <xdr:nvPicPr>
        <xdr:cNvPr id="18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974" y="6426869"/>
          <a:ext cx="520130" cy="441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3</xdr:row>
      <xdr:rowOff>20055</xdr:rowOff>
    </xdr:from>
    <xdr:to>
      <xdr:col>3</xdr:col>
      <xdr:colOff>512789</xdr:colOff>
      <xdr:row>4</xdr:row>
      <xdr:rowOff>210553</xdr:rowOff>
    </xdr:to>
    <xdr:pic>
      <xdr:nvPicPr>
        <xdr:cNvPr id="1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54" y="641687"/>
          <a:ext cx="512788" cy="431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50130</xdr:colOff>
      <xdr:row>19</xdr:row>
      <xdr:rowOff>60159</xdr:rowOff>
    </xdr:from>
    <xdr:to>
      <xdr:col>9</xdr:col>
      <xdr:colOff>671762</xdr:colOff>
      <xdr:row>21</xdr:row>
      <xdr:rowOff>86832</xdr:rowOff>
    </xdr:to>
    <xdr:pic>
      <xdr:nvPicPr>
        <xdr:cNvPr id="20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104" y="6697580"/>
          <a:ext cx="621632" cy="517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40106</xdr:colOff>
      <xdr:row>6</xdr:row>
      <xdr:rowOff>10028</xdr:rowOff>
    </xdr:from>
    <xdr:to>
      <xdr:col>1</xdr:col>
      <xdr:colOff>567613</xdr:colOff>
      <xdr:row>6</xdr:row>
      <xdr:rowOff>471236</xdr:rowOff>
    </xdr:to>
    <xdr:pic>
      <xdr:nvPicPr>
        <xdr:cNvPr id="22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738" y="1403686"/>
          <a:ext cx="527507" cy="461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30079</xdr:colOff>
      <xdr:row>8</xdr:row>
      <xdr:rowOff>370973</xdr:rowOff>
    </xdr:from>
    <xdr:to>
      <xdr:col>11</xdr:col>
      <xdr:colOff>239937</xdr:colOff>
      <xdr:row>10</xdr:row>
      <xdr:rowOff>180472</xdr:rowOff>
    </xdr:to>
    <xdr:pic>
      <xdr:nvPicPr>
        <xdr:cNvPr id="23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921" y="2987841"/>
          <a:ext cx="1282674" cy="822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80211</xdr:colOff>
      <xdr:row>5</xdr:row>
      <xdr:rowOff>50132</xdr:rowOff>
    </xdr:from>
    <xdr:to>
      <xdr:col>5</xdr:col>
      <xdr:colOff>250658</xdr:colOff>
      <xdr:row>5</xdr:row>
      <xdr:rowOff>471238</xdr:rowOff>
    </xdr:to>
    <xdr:sp macro="" textlink="">
      <xdr:nvSpPr>
        <xdr:cNvPr id="24" name="Freccia in giù 23"/>
        <xdr:cNvSpPr/>
      </xdr:nvSpPr>
      <xdr:spPr>
        <a:xfrm>
          <a:off x="2727158" y="1203158"/>
          <a:ext cx="170447" cy="42110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140362</xdr:colOff>
      <xdr:row>10</xdr:row>
      <xdr:rowOff>20051</xdr:rowOff>
    </xdr:from>
    <xdr:to>
      <xdr:col>8</xdr:col>
      <xdr:colOff>431129</xdr:colOff>
      <xdr:row>10</xdr:row>
      <xdr:rowOff>280736</xdr:rowOff>
    </xdr:to>
    <xdr:sp macro="" textlink="">
      <xdr:nvSpPr>
        <xdr:cNvPr id="28" name="Freccia curva 27"/>
        <xdr:cNvSpPr/>
      </xdr:nvSpPr>
      <xdr:spPr>
        <a:xfrm flipH="1" flipV="1">
          <a:off x="4231099" y="3368840"/>
          <a:ext cx="731925" cy="260685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476252</xdr:colOff>
      <xdr:row>18</xdr:row>
      <xdr:rowOff>110290</xdr:rowOff>
    </xdr:from>
    <xdr:to>
      <xdr:col>7</xdr:col>
      <xdr:colOff>381002</xdr:colOff>
      <xdr:row>20</xdr:row>
      <xdr:rowOff>260683</xdr:rowOff>
    </xdr:to>
    <xdr:sp macro="" textlink="">
      <xdr:nvSpPr>
        <xdr:cNvPr id="30" name="Freccia curva 29"/>
        <xdr:cNvSpPr/>
      </xdr:nvSpPr>
      <xdr:spPr>
        <a:xfrm rot="16200000">
          <a:off x="3857628" y="6474493"/>
          <a:ext cx="531393" cy="696829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300788</xdr:colOff>
      <xdr:row>5</xdr:row>
      <xdr:rowOff>60159</xdr:rowOff>
    </xdr:from>
    <xdr:to>
      <xdr:col>8</xdr:col>
      <xdr:colOff>581525</xdr:colOff>
      <xdr:row>5</xdr:row>
      <xdr:rowOff>441160</xdr:rowOff>
    </xdr:to>
    <xdr:sp macro="" textlink="">
      <xdr:nvSpPr>
        <xdr:cNvPr id="31" name="Freccia a sinistra 30"/>
        <xdr:cNvSpPr/>
      </xdr:nvSpPr>
      <xdr:spPr>
        <a:xfrm rot="16200000">
          <a:off x="4902867" y="1263317"/>
          <a:ext cx="381001" cy="280737"/>
        </a:xfrm>
        <a:prstGeom prst="lef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621630</xdr:colOff>
      <xdr:row>8</xdr:row>
      <xdr:rowOff>40105</xdr:rowOff>
    </xdr:from>
    <xdr:to>
      <xdr:col>7</xdr:col>
      <xdr:colOff>421104</xdr:colOff>
      <xdr:row>9</xdr:row>
      <xdr:rowOff>411079</xdr:rowOff>
    </xdr:to>
    <xdr:sp macro="" textlink="">
      <xdr:nvSpPr>
        <xdr:cNvPr id="45" name="Freccia angolare in su 44"/>
        <xdr:cNvSpPr/>
      </xdr:nvSpPr>
      <xdr:spPr>
        <a:xfrm rot="5400000">
          <a:off x="3774907" y="2571749"/>
          <a:ext cx="882316" cy="591553"/>
        </a:xfrm>
        <a:prstGeom prst="bent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431132</xdr:colOff>
      <xdr:row>12</xdr:row>
      <xdr:rowOff>20053</xdr:rowOff>
    </xdr:from>
    <xdr:to>
      <xdr:col>3</xdr:col>
      <xdr:colOff>1</xdr:colOff>
      <xdr:row>12</xdr:row>
      <xdr:rowOff>641684</xdr:rowOff>
    </xdr:to>
    <xdr:sp macro="" textlink="">
      <xdr:nvSpPr>
        <xdr:cNvPr id="6" name="Freccia a sinistra 5">
          <a:hlinkClick xmlns:r="http://schemas.openxmlformats.org/officeDocument/2006/relationships" r:id="rId8"/>
        </xdr:cNvPr>
        <xdr:cNvSpPr/>
      </xdr:nvSpPr>
      <xdr:spPr>
        <a:xfrm>
          <a:off x="551448" y="4251158"/>
          <a:ext cx="952500" cy="6216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40105</xdr:colOff>
      <xdr:row>12</xdr:row>
      <xdr:rowOff>220579</xdr:rowOff>
    </xdr:from>
    <xdr:to>
      <xdr:col>3</xdr:col>
      <xdr:colOff>50132</xdr:colOff>
      <xdr:row>12</xdr:row>
      <xdr:rowOff>491289</xdr:rowOff>
    </xdr:to>
    <xdr:sp macro="" textlink="">
      <xdr:nvSpPr>
        <xdr:cNvPr id="9" name="CasellaDiTesto 8">
          <a:hlinkClick xmlns:r="http://schemas.openxmlformats.org/officeDocument/2006/relationships" r:id="rId8"/>
        </xdr:cNvPr>
        <xdr:cNvSpPr txBox="1"/>
      </xdr:nvSpPr>
      <xdr:spPr>
        <a:xfrm>
          <a:off x="751973" y="4451684"/>
          <a:ext cx="802106" cy="270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INDIETRO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30</xdr:row>
      <xdr:rowOff>190500</xdr:rowOff>
    </xdr:from>
    <xdr:to>
      <xdr:col>16</xdr:col>
      <xdr:colOff>390525</xdr:colOff>
      <xdr:row>33</xdr:row>
      <xdr:rowOff>152400</xdr:rowOff>
    </xdr:to>
    <xdr:sp macro="" textlink="">
      <xdr:nvSpPr>
        <xdr:cNvPr id="2" name="Freccia a destra 1">
          <a:hlinkClick xmlns:r="http://schemas.openxmlformats.org/officeDocument/2006/relationships" r:id="rId1"/>
        </xdr:cNvPr>
        <xdr:cNvSpPr/>
      </xdr:nvSpPr>
      <xdr:spPr>
        <a:xfrm>
          <a:off x="10525125" y="5905500"/>
          <a:ext cx="895350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15</xdr:col>
      <xdr:colOff>104775</xdr:colOff>
      <xdr:row>31</xdr:row>
      <xdr:rowOff>104775</xdr:rowOff>
    </xdr:from>
    <xdr:to>
      <xdr:col>16</xdr:col>
      <xdr:colOff>266700</xdr:colOff>
      <xdr:row>33</xdr:row>
      <xdr:rowOff>47625</xdr:rowOff>
    </xdr:to>
    <xdr:sp macro="" textlink="">
      <xdr:nvSpPr>
        <xdr:cNvPr id="3" name="CasellaDiTesto 2">
          <a:hlinkClick xmlns:r="http://schemas.openxmlformats.org/officeDocument/2006/relationships" r:id="rId1"/>
        </xdr:cNvPr>
        <xdr:cNvSpPr txBox="1"/>
      </xdr:nvSpPr>
      <xdr:spPr>
        <a:xfrm>
          <a:off x="10525125" y="6019800"/>
          <a:ext cx="7715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AIUTO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36</xdr:row>
      <xdr:rowOff>85725</xdr:rowOff>
    </xdr:from>
    <xdr:to>
      <xdr:col>9</xdr:col>
      <xdr:colOff>552449</xdr:colOff>
      <xdr:row>51</xdr:row>
      <xdr:rowOff>176085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38925"/>
          <a:ext cx="2933699" cy="2947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36</xdr:row>
      <xdr:rowOff>57150</xdr:rowOff>
    </xdr:from>
    <xdr:to>
      <xdr:col>2</xdr:col>
      <xdr:colOff>447675</xdr:colOff>
      <xdr:row>39</xdr:row>
      <xdr:rowOff>28575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38175" y="6610350"/>
          <a:ext cx="10287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238125</xdr:colOff>
      <xdr:row>36</xdr:row>
      <xdr:rowOff>180975</xdr:rowOff>
    </xdr:from>
    <xdr:to>
      <xdr:col>2</xdr:col>
      <xdr:colOff>457200</xdr:colOff>
      <xdr:row>38</xdr:row>
      <xdr:rowOff>95250</xdr:rowOff>
    </xdr:to>
    <xdr:sp macro="" textlink="">
      <xdr:nvSpPr>
        <xdr:cNvPr id="4" name="CasellaDiTesto 3">
          <a:hlinkClick xmlns:r="http://schemas.openxmlformats.org/officeDocument/2006/relationships" r:id="rId2"/>
        </xdr:cNvPr>
        <xdr:cNvSpPr txBox="1"/>
      </xdr:nvSpPr>
      <xdr:spPr>
        <a:xfrm>
          <a:off x="847725" y="6734175"/>
          <a:ext cx="828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INDIETRO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atopatrignani.n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natopatrignani.n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natopatrignani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="95" zoomScaleNormal="95" workbookViewId="0">
      <selection activeCell="C12" sqref="C12"/>
    </sheetView>
  </sheetViews>
  <sheetFormatPr defaultRowHeight="15" x14ac:dyDescent="0.25"/>
  <cols>
    <col min="1" max="1" width="1.85546875" style="1" customWidth="1"/>
    <col min="2" max="2" width="8.85546875" style="1" customWidth="1"/>
    <col min="3" max="3" width="11.85546875" style="1" customWidth="1"/>
    <col min="4" max="4" width="8" style="1" customWidth="1"/>
    <col min="5" max="6" width="9.140625" style="1"/>
    <col min="7" max="7" width="13.5703125" style="1" customWidth="1"/>
    <col min="8" max="8" width="7.42578125" style="1" customWidth="1"/>
    <col min="9" max="9" width="15" style="1" customWidth="1"/>
    <col min="10" max="10" width="10" style="1" customWidth="1"/>
    <col min="11" max="11" width="4.42578125" style="1" customWidth="1"/>
    <col min="12" max="12" width="9.7109375" style="1" customWidth="1"/>
    <col min="13" max="16384" width="9.140625" style="1"/>
  </cols>
  <sheetData>
    <row r="1" spans="2:15" ht="9.75" customHeight="1" x14ac:dyDescent="0.25"/>
    <row r="2" spans="2:15" ht="57.75" customHeight="1" x14ac:dyDescent="0.25">
      <c r="B2" s="87" t="s">
        <v>67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5" ht="18.75" x14ac:dyDescent="0.3">
      <c r="E3" s="59" t="s">
        <v>60</v>
      </c>
      <c r="F3" s="60"/>
      <c r="G3" s="60"/>
      <c r="H3" s="60"/>
      <c r="I3" s="60"/>
      <c r="J3" s="60"/>
    </row>
    <row r="4" spans="2:15" ht="18.75" customHeight="1" x14ac:dyDescent="0.3">
      <c r="E4" s="61" t="str">
        <f>IF(E5="","",IF(E5="anidride carbonica","Sì!","No!"))</f>
        <v/>
      </c>
      <c r="F4" s="61"/>
      <c r="I4" s="54" t="str">
        <f>IF(I5="","",IF(I5="luce solare","Sì!","No!"))</f>
        <v/>
      </c>
      <c r="J4" s="54"/>
    </row>
    <row r="5" spans="2:15" ht="18.75" customHeight="1" x14ac:dyDescent="0.25">
      <c r="C5" s="62"/>
      <c r="D5" s="35"/>
      <c r="E5" s="63"/>
      <c r="F5" s="64"/>
      <c r="G5" s="26"/>
      <c r="H5" s="26"/>
      <c r="I5" s="67"/>
      <c r="J5" s="90"/>
      <c r="K5" s="89"/>
    </row>
    <row r="6" spans="2:15" ht="18.75" customHeight="1" x14ac:dyDescent="0.25">
      <c r="C6" s="62"/>
      <c r="D6" s="35"/>
      <c r="E6" s="65"/>
      <c r="F6" s="66"/>
      <c r="G6" s="26"/>
      <c r="H6" s="26"/>
      <c r="I6" s="67"/>
      <c r="J6" s="90"/>
    </row>
    <row r="7" spans="2:15" ht="36" customHeight="1" x14ac:dyDescent="0.25">
      <c r="C7" s="38" t="str">
        <f>IF(C8="","",IF(C8="ossigeno","Sì!","No!"))</f>
        <v/>
      </c>
      <c r="D7" s="35"/>
      <c r="E7" s="37"/>
      <c r="F7" s="37"/>
      <c r="G7" s="26"/>
      <c r="H7" s="26"/>
      <c r="I7" s="26"/>
      <c r="J7" s="37"/>
      <c r="K7" s="37"/>
      <c r="L7" s="36"/>
    </row>
    <row r="8" spans="2:15" ht="38.25" customHeight="1" x14ac:dyDescent="0.3">
      <c r="C8" s="48"/>
      <c r="D8" s="31"/>
      <c r="E8" s="23"/>
      <c r="F8" s="49"/>
      <c r="G8" s="40" t="str">
        <f>IF(G9="","",IF(G9="foglie","Sì!","No!"))</f>
        <v/>
      </c>
      <c r="H8" s="94"/>
      <c r="I8" s="95"/>
      <c r="L8" s="42"/>
    </row>
    <row r="9" spans="2:15" ht="36" customHeight="1" x14ac:dyDescent="0.25">
      <c r="C9" s="56"/>
      <c r="D9" s="37"/>
      <c r="F9" s="39" t="str">
        <f>IF(F8="","",IF(F8="stomi","Sì!","No!"))</f>
        <v/>
      </c>
      <c r="G9" s="55"/>
      <c r="H9" s="91" t="str">
        <f>IF(I8="","",IF(I8="clorofilla","Sì!","No!"))</f>
        <v/>
      </c>
      <c r="I9" s="92" t="str">
        <f t="shared" ref="H9:I9" si="0">IF(I8="","",IF(I8="stomi","Sì!","No!"))</f>
        <v/>
      </c>
      <c r="L9" s="57"/>
    </row>
    <row r="10" spans="2:15" ht="40.5" customHeight="1" x14ac:dyDescent="0.3">
      <c r="C10" s="56"/>
      <c r="D10" s="37"/>
      <c r="F10" s="25"/>
      <c r="I10" s="40" t="str">
        <f>IF(I11="","",IF(I11="linfa elaborata","Sì!","No!"))</f>
        <v/>
      </c>
      <c r="L10" s="57"/>
    </row>
    <row r="11" spans="2:15" ht="25.5" customHeight="1" x14ac:dyDescent="0.25">
      <c r="I11" s="51"/>
    </row>
    <row r="12" spans="2:15" ht="30" customHeight="1" x14ac:dyDescent="0.25">
      <c r="F12" s="41" t="str">
        <f>IF(G12="","",IF(G12="rami","Sì!","No!"))</f>
        <v/>
      </c>
      <c r="G12" s="50"/>
      <c r="H12" s="37"/>
      <c r="I12" s="37"/>
      <c r="L12" s="27"/>
      <c r="M12" s="29" t="str">
        <f>IF(L12="","",IF(L12="rami","Sì!","No!"))</f>
        <v/>
      </c>
    </row>
    <row r="13" spans="2:15" ht="30.75" customHeight="1" x14ac:dyDescent="0.25">
      <c r="F13" s="30"/>
      <c r="L13" s="33"/>
      <c r="O13" s="32"/>
    </row>
    <row r="14" spans="2:15" ht="55.5" customHeight="1" x14ac:dyDescent="0.25">
      <c r="F14" s="41" t="str">
        <f>IF(G14="","",IF(G14="tronco","Sì!","No!"))</f>
        <v/>
      </c>
      <c r="G14" s="50"/>
      <c r="H14" s="37"/>
      <c r="I14" s="37"/>
      <c r="L14" s="27"/>
      <c r="M14" s="29" t="str">
        <f>IF(L14="","",IF(L14="rami","Sì!","No!"))</f>
        <v/>
      </c>
    </row>
    <row r="15" spans="2:15" ht="31.5" customHeight="1" x14ac:dyDescent="0.25">
      <c r="F15" s="30"/>
      <c r="L15" s="24"/>
    </row>
    <row r="16" spans="2:15" ht="18.75" x14ac:dyDescent="0.3">
      <c r="F16" s="40" t="str">
        <f>IF(G16="","",IF(G16="linfa grezza","Sì!","No!"))</f>
        <v/>
      </c>
      <c r="G16" s="52"/>
      <c r="H16" s="37"/>
      <c r="I16" s="37"/>
      <c r="L16" s="28"/>
    </row>
    <row r="17" spans="3:14" ht="30.75" customHeight="1" x14ac:dyDescent="0.25">
      <c r="L17" s="24"/>
    </row>
    <row r="18" spans="3:14" ht="21" x14ac:dyDescent="0.3">
      <c r="F18" s="40" t="str">
        <f>IF(G18="","",IF(G18="radici","Sì!","No!"))</f>
        <v/>
      </c>
      <c r="G18" s="50"/>
      <c r="H18" s="37"/>
      <c r="I18" s="37"/>
      <c r="L18" s="27"/>
    </row>
    <row r="20" spans="3:14" ht="18.75" x14ac:dyDescent="0.3">
      <c r="E20" s="40" t="str">
        <f>IF(E21="","",IF(E21="acqua","Sì!","No!"))</f>
        <v/>
      </c>
      <c r="I20" s="40" t="str">
        <f>IF(I21="","",IF(I21="Sali minerali","Sì!","No!"))</f>
        <v/>
      </c>
    </row>
    <row r="21" spans="3:14" ht="24" customHeight="1" x14ac:dyDescent="0.3">
      <c r="C21" s="34"/>
      <c r="D21" s="34"/>
      <c r="E21" s="50"/>
      <c r="F21" s="24"/>
      <c r="G21" s="24"/>
      <c r="H21" s="24"/>
      <c r="I21" s="52"/>
      <c r="J21" s="56"/>
      <c r="K21" s="56"/>
      <c r="N21" s="30"/>
    </row>
    <row r="22" spans="3:14" ht="18.75" x14ac:dyDescent="0.3">
      <c r="E22" s="40"/>
      <c r="I22" s="40"/>
      <c r="J22" s="58"/>
      <c r="K22" s="58"/>
    </row>
  </sheetData>
  <sheetProtection password="9E94" sheet="1" objects="1" scenarios="1"/>
  <mergeCells count="12">
    <mergeCell ref="C9:C10"/>
    <mergeCell ref="L9:L10"/>
    <mergeCell ref="J21:K21"/>
    <mergeCell ref="J22:K22"/>
    <mergeCell ref="E3:J3"/>
    <mergeCell ref="E4:F4"/>
    <mergeCell ref="C5:C6"/>
    <mergeCell ref="E5:F6"/>
    <mergeCell ref="I5:I6"/>
    <mergeCell ref="B2:L2"/>
    <mergeCell ref="H8:I8"/>
    <mergeCell ref="H9:I9"/>
  </mergeCells>
  <conditionalFormatting sqref="G9">
    <cfRule type="containsText" dxfId="31" priority="14" operator="containsText" text="foglie">
      <formula>NOT(ISERROR(SEARCH("foglie",G9)))</formula>
    </cfRule>
  </conditionalFormatting>
  <conditionalFormatting sqref="G12">
    <cfRule type="containsText" dxfId="30" priority="13" operator="containsText" text="rami">
      <formula>NOT(ISERROR(SEARCH("rami",G12)))</formula>
    </cfRule>
  </conditionalFormatting>
  <conditionalFormatting sqref="G14">
    <cfRule type="containsText" dxfId="29" priority="12" operator="containsText" text="tronco">
      <formula>NOT(ISERROR(SEARCH("tronco",G14)))</formula>
    </cfRule>
  </conditionalFormatting>
  <conditionalFormatting sqref="G18">
    <cfRule type="containsText" dxfId="28" priority="11" operator="containsText" text="radici">
      <formula>NOT(ISERROR(SEARCH("radici",G18)))</formula>
    </cfRule>
  </conditionalFormatting>
  <conditionalFormatting sqref="I5:J5 J6">
    <cfRule type="containsText" dxfId="27" priority="9" operator="containsText" text="luce solare">
      <formula>NOT(ISERROR(SEARCH("luce solare",I5)))</formula>
    </cfRule>
  </conditionalFormatting>
  <conditionalFormatting sqref="E21">
    <cfRule type="containsText" dxfId="26" priority="8" operator="containsText" text="acqua">
      <formula>NOT(ISERROR(SEARCH("acqua",E21)))</formula>
    </cfRule>
  </conditionalFormatting>
  <conditionalFormatting sqref="G16">
    <cfRule type="containsText" dxfId="25" priority="7" operator="containsText" text="linfa grezza">
      <formula>NOT(ISERROR(SEARCH("linfa grezza",G16)))</formula>
    </cfRule>
  </conditionalFormatting>
  <conditionalFormatting sqref="I21">
    <cfRule type="containsText" dxfId="24" priority="6" operator="containsText" text="Sali minerali">
      <formula>NOT(ISERROR(SEARCH("Sali minerali",I21)))</formula>
    </cfRule>
  </conditionalFormatting>
  <conditionalFormatting sqref="I11">
    <cfRule type="containsText" dxfId="23" priority="5" operator="containsText" text="linfa elaborata">
      <formula>NOT(ISERROR(SEARCH("linfa elaborata",I11)))</formula>
    </cfRule>
  </conditionalFormatting>
  <conditionalFormatting sqref="E5:F6">
    <cfRule type="containsText" dxfId="22" priority="4" operator="containsText" text="anidride carbonica">
      <formula>NOT(ISERROR(SEARCH("anidride carbonica",E5)))</formula>
    </cfRule>
  </conditionalFormatting>
  <conditionalFormatting sqref="C8">
    <cfRule type="containsText" dxfId="21" priority="3" operator="containsText" text="ossigeno">
      <formula>NOT(ISERROR(SEARCH("ossigeno",C8)))</formula>
    </cfRule>
  </conditionalFormatting>
  <conditionalFormatting sqref="F8">
    <cfRule type="containsText" dxfId="20" priority="2" operator="containsText" text="stomi">
      <formula>NOT(ISERROR(SEARCH("stomi",F8)))</formula>
    </cfRule>
  </conditionalFormatting>
  <conditionalFormatting sqref="H8:I8">
    <cfRule type="containsText" dxfId="19" priority="1" operator="containsText" text="clorofilla">
      <formula>NOT(ISERROR(SEARCH("clorofilla",H8)))</formula>
    </cfRule>
  </conditionalFormatting>
  <hyperlinks>
    <hyperlink ref="E3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zoomScale="95" zoomScaleNormal="95" workbookViewId="0">
      <selection activeCell="J5" sqref="J5"/>
    </sheetView>
  </sheetViews>
  <sheetFormatPr defaultRowHeight="15" x14ac:dyDescent="0.25"/>
  <cols>
    <col min="1" max="1" width="1.85546875" style="1" customWidth="1"/>
    <col min="2" max="2" width="8.85546875" style="1" customWidth="1"/>
    <col min="3" max="3" width="11.85546875" style="1" customWidth="1"/>
    <col min="4" max="4" width="8" style="1" customWidth="1"/>
    <col min="5" max="6" width="9.140625" style="1"/>
    <col min="7" max="7" width="13.5703125" style="1" customWidth="1"/>
    <col min="8" max="8" width="7.42578125" style="1" customWidth="1"/>
    <col min="9" max="9" width="15" style="1" customWidth="1"/>
    <col min="10" max="10" width="12" style="1" customWidth="1"/>
    <col min="11" max="11" width="4" style="1" customWidth="1"/>
    <col min="12" max="16384" width="9.140625" style="1"/>
  </cols>
  <sheetData>
    <row r="2" spans="3:14" ht="18.75" x14ac:dyDescent="0.3">
      <c r="E2" s="59" t="s">
        <v>60</v>
      </c>
      <c r="F2" s="60"/>
      <c r="G2" s="60"/>
      <c r="H2" s="60"/>
      <c r="I2" s="60"/>
      <c r="J2" s="60"/>
    </row>
    <row r="3" spans="3:14" ht="18.75" customHeight="1" x14ac:dyDescent="0.3">
      <c r="E3" s="61"/>
      <c r="F3" s="61"/>
      <c r="J3" s="54"/>
    </row>
    <row r="4" spans="3:14" ht="18.75" customHeight="1" x14ac:dyDescent="0.25">
      <c r="C4" s="62"/>
      <c r="D4" s="35"/>
      <c r="E4" s="68" t="s">
        <v>21</v>
      </c>
      <c r="F4" s="69"/>
      <c r="G4" s="26"/>
      <c r="H4" s="26"/>
      <c r="I4" s="72" t="s">
        <v>59</v>
      </c>
      <c r="J4" s="93"/>
    </row>
    <row r="5" spans="3:14" ht="18.75" customHeight="1" x14ac:dyDescent="0.25">
      <c r="C5" s="62"/>
      <c r="D5" s="35"/>
      <c r="E5" s="70"/>
      <c r="F5" s="71"/>
      <c r="G5" s="26"/>
      <c r="H5" s="26"/>
      <c r="I5" s="72"/>
      <c r="J5" s="93"/>
    </row>
    <row r="6" spans="3:14" ht="41.25" customHeight="1" x14ac:dyDescent="0.25">
      <c r="C6" s="38"/>
      <c r="D6" s="35"/>
      <c r="E6" s="37"/>
      <c r="F6" s="37"/>
      <c r="G6" s="26"/>
      <c r="H6" s="26"/>
      <c r="I6" s="26"/>
      <c r="J6" s="37"/>
      <c r="K6" s="36"/>
    </row>
    <row r="7" spans="3:14" ht="38.25" customHeight="1" x14ac:dyDescent="0.3">
      <c r="C7" s="47" t="s">
        <v>45</v>
      </c>
      <c r="D7" s="31"/>
      <c r="E7" s="23"/>
      <c r="F7" s="45" t="s">
        <v>24</v>
      </c>
      <c r="G7" s="40"/>
      <c r="H7" s="88" t="s">
        <v>40</v>
      </c>
      <c r="I7" s="88"/>
      <c r="K7" s="42"/>
    </row>
    <row r="8" spans="3:14" ht="36" customHeight="1" x14ac:dyDescent="0.25">
      <c r="C8" s="56"/>
      <c r="D8" s="37"/>
      <c r="G8" s="44" t="s">
        <v>15</v>
      </c>
      <c r="H8" s="37"/>
      <c r="K8" s="57"/>
    </row>
    <row r="9" spans="3:14" ht="40.5" customHeight="1" x14ac:dyDescent="0.3">
      <c r="C9" s="56"/>
      <c r="D9" s="37"/>
      <c r="E9" s="39"/>
      <c r="F9" s="25"/>
      <c r="I9" s="40"/>
      <c r="K9" s="57"/>
    </row>
    <row r="10" spans="3:14" ht="39.75" customHeight="1" x14ac:dyDescent="0.25">
      <c r="I10" s="46" t="s">
        <v>52</v>
      </c>
    </row>
    <row r="11" spans="3:14" ht="30" customHeight="1" x14ac:dyDescent="0.25">
      <c r="F11" s="41"/>
      <c r="G11" s="44" t="s">
        <v>19</v>
      </c>
      <c r="H11" s="37"/>
      <c r="I11" s="37"/>
      <c r="K11" s="27"/>
      <c r="L11" s="29" t="str">
        <f>IF(K11="","",IF(K11="rami","Sì!","No!"))</f>
        <v/>
      </c>
    </row>
    <row r="12" spans="3:14" ht="35.25" customHeight="1" x14ac:dyDescent="0.25">
      <c r="F12" s="30"/>
      <c r="K12" s="33"/>
      <c r="N12" s="32"/>
    </row>
    <row r="13" spans="3:14" ht="55.5" customHeight="1" x14ac:dyDescent="0.25">
      <c r="F13" s="41"/>
      <c r="G13" s="44" t="s">
        <v>11</v>
      </c>
      <c r="H13" s="37"/>
      <c r="I13" s="37"/>
      <c r="K13" s="27"/>
      <c r="L13" s="29" t="str">
        <f>IF(K13="","",IF(K13="rami","Sì!","No!"))</f>
        <v/>
      </c>
    </row>
    <row r="14" spans="3:14" ht="31.5" customHeight="1" x14ac:dyDescent="0.25">
      <c r="F14" s="30"/>
      <c r="K14" s="24"/>
    </row>
    <row r="15" spans="3:14" ht="18.75" x14ac:dyDescent="0.3">
      <c r="F15" s="40"/>
      <c r="G15" s="43" t="s">
        <v>9</v>
      </c>
      <c r="H15" s="37"/>
      <c r="I15" s="37"/>
      <c r="K15" s="28"/>
    </row>
    <row r="16" spans="3:14" ht="30.75" customHeight="1" x14ac:dyDescent="0.25">
      <c r="K16" s="24"/>
    </row>
    <row r="17" spans="3:13" ht="27" customHeight="1" x14ac:dyDescent="0.3">
      <c r="G17" s="40"/>
      <c r="H17" s="40"/>
      <c r="I17" s="40"/>
      <c r="K17" s="24"/>
    </row>
    <row r="18" spans="3:13" ht="21" x14ac:dyDescent="0.25">
      <c r="G18" s="44" t="s">
        <v>1</v>
      </c>
      <c r="H18" s="37"/>
      <c r="I18" s="37"/>
      <c r="K18" s="27"/>
    </row>
    <row r="21" spans="3:13" ht="24" customHeight="1" x14ac:dyDescent="0.3">
      <c r="C21" s="34"/>
      <c r="D21" s="34"/>
      <c r="E21" s="44" t="s">
        <v>5</v>
      </c>
      <c r="F21" s="24"/>
      <c r="G21" s="24"/>
      <c r="H21" s="24"/>
      <c r="I21" s="43" t="s">
        <v>56</v>
      </c>
      <c r="J21" s="53"/>
      <c r="M21" s="30"/>
    </row>
    <row r="22" spans="3:13" ht="18.75" x14ac:dyDescent="0.3">
      <c r="E22" s="40"/>
      <c r="I22" s="40"/>
      <c r="J22" s="54"/>
    </row>
  </sheetData>
  <sheetProtection password="9E94" sheet="1" objects="1" scenarios="1"/>
  <mergeCells count="8">
    <mergeCell ref="E2:J2"/>
    <mergeCell ref="E3:F3"/>
    <mergeCell ref="E4:F5"/>
    <mergeCell ref="K8:K9"/>
    <mergeCell ref="C4:C5"/>
    <mergeCell ref="I4:I5"/>
    <mergeCell ref="C8:C9"/>
    <mergeCell ref="H7:I7"/>
  </mergeCells>
  <conditionalFormatting sqref="G8">
    <cfRule type="containsText" dxfId="18" priority="16" operator="containsText" text="foglie">
      <formula>NOT(ISERROR(SEARCH("foglie",G8)))</formula>
    </cfRule>
  </conditionalFormatting>
  <conditionalFormatting sqref="G11">
    <cfRule type="containsText" dxfId="17" priority="15" operator="containsText" text="rami">
      <formula>NOT(ISERROR(SEARCH("rami",G11)))</formula>
    </cfRule>
  </conditionalFormatting>
  <conditionalFormatting sqref="G13">
    <cfRule type="containsText" dxfId="16" priority="14" operator="containsText" text="tronco">
      <formula>NOT(ISERROR(SEARCH("tronco",G13)))</formula>
    </cfRule>
  </conditionalFormatting>
  <conditionalFormatting sqref="G18">
    <cfRule type="containsText" dxfId="15" priority="13" operator="containsText" text="radici">
      <formula>NOT(ISERROR(SEARCH("radici",G18)))</formula>
    </cfRule>
  </conditionalFormatting>
  <conditionalFormatting sqref="H7">
    <cfRule type="containsText" dxfId="14" priority="12" operator="containsText" text="clorofilla">
      <formula>NOT(ISERROR(SEARCH("clorofilla",H7)))</formula>
    </cfRule>
  </conditionalFormatting>
  <conditionalFormatting sqref="I4:J4 J5">
    <cfRule type="containsText" dxfId="13" priority="11" operator="containsText" text="luce solare">
      <formula>NOT(ISERROR(SEARCH("luce solare",I4)))</formula>
    </cfRule>
  </conditionalFormatting>
  <conditionalFormatting sqref="E21">
    <cfRule type="containsText" dxfId="12" priority="10" operator="containsText" text="acqua">
      <formula>NOT(ISERROR(SEARCH("acqua",E21)))</formula>
    </cfRule>
  </conditionalFormatting>
  <conditionalFormatting sqref="G15">
    <cfRule type="containsText" dxfId="11" priority="9" operator="containsText" text="linfa grezza">
      <formula>NOT(ISERROR(SEARCH("linfa grezza",G15)))</formula>
    </cfRule>
  </conditionalFormatting>
  <conditionalFormatting sqref="I21">
    <cfRule type="containsText" dxfId="10" priority="8" operator="containsText" text="Sali minerali">
      <formula>NOT(ISERROR(SEARCH("Sali minerali",I21)))</formula>
    </cfRule>
  </conditionalFormatting>
  <conditionalFormatting sqref="I10">
    <cfRule type="containsText" dxfId="9" priority="5" operator="containsText" text="linfa elaborata">
      <formula>NOT(ISERROR(SEARCH("linfa elaborata",I10)))</formula>
    </cfRule>
  </conditionalFormatting>
  <conditionalFormatting sqref="E4:F5">
    <cfRule type="containsText" dxfId="8" priority="3" operator="containsText" text="anidride carbonica">
      <formula>NOT(ISERROR(SEARCH("anidride carbonica",E4)))</formula>
    </cfRule>
  </conditionalFormatting>
  <conditionalFormatting sqref="C7">
    <cfRule type="containsText" dxfId="7" priority="2" operator="containsText" text="ossigeno">
      <formula>NOT(ISERROR(SEARCH("ossigeno",C7)))</formula>
    </cfRule>
  </conditionalFormatting>
  <conditionalFormatting sqref="F7">
    <cfRule type="containsText" dxfId="6" priority="1" operator="containsText" text="stomi">
      <formula>NOT(ISERROR(SEARCH("stomi",F7)))</formula>
    </cfRule>
  </conditionalFormatting>
  <hyperlinks>
    <hyperlink ref="E2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/>
  </sheetViews>
  <sheetFormatPr defaultRowHeight="15" x14ac:dyDescent="0.25"/>
  <cols>
    <col min="1" max="2" width="9.140625" style="1"/>
    <col min="3" max="3" width="10.42578125" style="1" customWidth="1"/>
    <col min="4" max="4" width="12.7109375" style="1" customWidth="1"/>
    <col min="5" max="5" width="1.140625" style="1" customWidth="1"/>
    <col min="6" max="6" width="14.85546875" style="1" customWidth="1"/>
    <col min="7" max="7" width="9.140625" style="1"/>
    <col min="8" max="8" width="12.85546875" style="1" customWidth="1"/>
    <col min="9" max="9" width="16.5703125" style="1" customWidth="1"/>
    <col min="10" max="10" width="16.28515625" style="1" customWidth="1"/>
    <col min="11" max="11" width="6.42578125" style="1" customWidth="1"/>
    <col min="12" max="12" width="14.140625" style="1" customWidth="1"/>
    <col min="13" max="13" width="10.5703125" style="1" customWidth="1"/>
    <col min="14" max="14" width="3.7109375" style="1" customWidth="1"/>
    <col min="15" max="16384" width="9.140625" style="1"/>
  </cols>
  <sheetData>
    <row r="1" spans="2:14" ht="9" customHeight="1" x14ac:dyDescent="0.25"/>
    <row r="2" spans="2:14" ht="18.75" x14ac:dyDescent="0.3">
      <c r="B2" s="73" t="s">
        <v>49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4" ht="8.25" customHeight="1" x14ac:dyDescent="0.25"/>
    <row r="4" spans="2:14" ht="15.75" x14ac:dyDescent="0.25">
      <c r="C4" s="18" t="str">
        <f>IF(C5="","",IF(C5="piante","SI!","NO!"))</f>
        <v/>
      </c>
      <c r="D4" s="19"/>
      <c r="E4" s="19"/>
      <c r="F4" s="19"/>
      <c r="G4" s="18" t="str">
        <f>IF(G5="","",IF(G5="radici","SI!","NO!"))</f>
        <v/>
      </c>
      <c r="H4" s="19"/>
      <c r="I4" s="18" t="str">
        <f>IF(I5="","",IF(I5="acqua","SI!","NO!"))</f>
        <v/>
      </c>
      <c r="J4" s="19"/>
      <c r="K4" s="80" t="str">
        <f>IF(K5="","",IF(K5="sali minerali","SI!","NO!"))</f>
        <v/>
      </c>
      <c r="L4" s="80" t="str">
        <f t="shared" ref="L4:M4" si="0">IF(L5="","",IF(L5="acqua","SI!","NO!"))</f>
        <v/>
      </c>
      <c r="M4" s="80" t="str">
        <f t="shared" si="0"/>
        <v/>
      </c>
    </row>
    <row r="5" spans="2:14" ht="18.75" x14ac:dyDescent="0.3">
      <c r="B5" s="2" t="s">
        <v>17</v>
      </c>
      <c r="C5" s="13"/>
      <c r="D5" s="3" t="s">
        <v>3</v>
      </c>
      <c r="E5" s="3"/>
      <c r="F5" s="2" t="s">
        <v>61</v>
      </c>
      <c r="G5" s="13"/>
      <c r="H5" s="4" t="s">
        <v>4</v>
      </c>
      <c r="I5" s="12"/>
      <c r="J5" s="2" t="s">
        <v>43</v>
      </c>
      <c r="K5" s="75"/>
      <c r="L5" s="75"/>
      <c r="M5" s="75"/>
    </row>
    <row r="6" spans="2:14" ht="22.5" customHeight="1" x14ac:dyDescent="0.3">
      <c r="B6" s="2"/>
      <c r="C6" s="6" t="str">
        <f>IF(C5="piante",1,"2")</f>
        <v>2</v>
      </c>
      <c r="D6" s="3"/>
      <c r="E6" s="3"/>
      <c r="F6" s="2"/>
      <c r="G6" s="6"/>
      <c r="H6" s="4"/>
      <c r="I6" s="3"/>
      <c r="J6" s="2"/>
      <c r="K6" s="6"/>
      <c r="L6" s="6"/>
      <c r="M6" s="6"/>
    </row>
    <row r="7" spans="2:14" ht="18.75" x14ac:dyDescent="0.3">
      <c r="B7" s="5"/>
      <c r="C7" s="5"/>
      <c r="D7" s="5"/>
      <c r="E7" s="5"/>
      <c r="F7" s="80" t="str">
        <f>IF(F8="","",IF(F8="linfa grezza","SI!","NO!"))</f>
        <v/>
      </c>
      <c r="G7" s="80" t="str">
        <f t="shared" ref="G7" si="1">IF(G8="","",IF(G8="radici","SI!","NO!"))</f>
        <v/>
      </c>
      <c r="H7" s="20"/>
      <c r="I7" s="20"/>
      <c r="J7" s="18" t="str">
        <f>IF(J8="","",IF(J8="tronco","SI!","NO!"))</f>
        <v/>
      </c>
      <c r="K7" s="20"/>
      <c r="L7" s="20"/>
      <c r="M7" s="18" t="str">
        <f>IF(M8="","",IF(M8="rami","SI!","NO!"))</f>
        <v/>
      </c>
    </row>
    <row r="8" spans="2:14" ht="18.75" x14ac:dyDescent="0.3">
      <c r="B8" s="5" t="s">
        <v>6</v>
      </c>
      <c r="C8" s="5" t="s">
        <v>7</v>
      </c>
      <c r="D8" s="2" t="s">
        <v>8</v>
      </c>
      <c r="E8" s="2"/>
      <c r="F8" s="75"/>
      <c r="G8" s="75"/>
      <c r="H8" s="5" t="s">
        <v>12</v>
      </c>
      <c r="I8" s="5" t="s">
        <v>10</v>
      </c>
      <c r="J8" s="13"/>
      <c r="K8" s="5" t="s">
        <v>13</v>
      </c>
      <c r="L8" s="2" t="s">
        <v>18</v>
      </c>
      <c r="M8" s="13"/>
      <c r="N8" s="5" t="s">
        <v>13</v>
      </c>
    </row>
    <row r="9" spans="2:14" ht="12" customHeight="1" x14ac:dyDescent="0.3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ht="15.75" x14ac:dyDescent="0.25">
      <c r="D10" s="18" t="str">
        <f>IF(D11="","",IF(D11="foglie","SI!","NO!"))</f>
        <v/>
      </c>
      <c r="E10" s="18"/>
      <c r="F10" s="18"/>
      <c r="G10" s="18"/>
      <c r="H10" s="80" t="str">
        <f>IF(H11="","",IF(H11="anidride carbonica","SI!","NO!"))</f>
        <v/>
      </c>
      <c r="I10" s="80" t="str">
        <f t="shared" ref="I10" si="2">IF(I11="","",IF(I11="radici","SI!","NO!"))</f>
        <v/>
      </c>
      <c r="J10" s="18"/>
      <c r="K10" s="18"/>
      <c r="L10" s="80" t="str">
        <f>IF(L11="","",IF(L11="aria","SI!","NO!"))</f>
        <v/>
      </c>
      <c r="M10" s="80" t="str">
        <f t="shared" ref="M10" si="3">IF(M11="","",IF(M11="radici","SI!","NO!"))</f>
        <v/>
      </c>
    </row>
    <row r="11" spans="2:14" ht="18.75" x14ac:dyDescent="0.3">
      <c r="B11" s="76" t="s">
        <v>14</v>
      </c>
      <c r="C11" s="77"/>
      <c r="D11" s="13"/>
      <c r="E11" s="6"/>
      <c r="F11" s="78" t="s">
        <v>20</v>
      </c>
      <c r="G11" s="79"/>
      <c r="H11" s="75"/>
      <c r="I11" s="75"/>
      <c r="J11" s="9" t="s">
        <v>29</v>
      </c>
      <c r="K11" s="4" t="s">
        <v>28</v>
      </c>
      <c r="L11" s="75"/>
      <c r="M11" s="75"/>
    </row>
    <row r="12" spans="2:14" ht="11.25" customHeight="1" x14ac:dyDescent="0.3">
      <c r="B12" s="9"/>
      <c r="C12" s="15"/>
      <c r="D12" s="14"/>
      <c r="E12" s="6"/>
      <c r="F12" s="6"/>
      <c r="G12" s="2"/>
      <c r="H12" s="14"/>
      <c r="I12" s="14"/>
      <c r="J12" s="9"/>
      <c r="K12" s="5"/>
      <c r="L12" s="14"/>
      <c r="M12" s="14"/>
    </row>
    <row r="13" spans="2:14" ht="15.75" x14ac:dyDescent="0.25">
      <c r="D13" s="18" t="str">
        <f>IF(D14="","",IF(D14="stomi","SI!","NO!"))</f>
        <v/>
      </c>
      <c r="E13" s="18"/>
      <c r="F13" s="18"/>
      <c r="G13" s="18"/>
      <c r="H13" s="18"/>
      <c r="I13" s="18"/>
      <c r="J13" s="18"/>
      <c r="K13" s="18"/>
      <c r="L13" s="18"/>
      <c r="M13" s="18" t="str">
        <f>IF(M14="","",IF(M14="foglie","SI!","NO!"))</f>
        <v/>
      </c>
    </row>
    <row r="14" spans="2:14" ht="18.75" x14ac:dyDescent="0.3">
      <c r="B14" s="76" t="s">
        <v>23</v>
      </c>
      <c r="C14" s="77"/>
      <c r="D14" s="13"/>
      <c r="E14" s="6" t="s">
        <v>13</v>
      </c>
      <c r="F14" s="84" t="s">
        <v>25</v>
      </c>
      <c r="G14" s="82"/>
      <c r="H14" s="82"/>
      <c r="I14" s="2" t="s">
        <v>26</v>
      </c>
      <c r="J14" s="5" t="s">
        <v>50</v>
      </c>
      <c r="K14" s="5"/>
      <c r="L14" s="14" t="s">
        <v>27</v>
      </c>
      <c r="M14" s="13"/>
      <c r="N14" s="5" t="s">
        <v>16</v>
      </c>
    </row>
    <row r="15" spans="2:14" ht="9.75" customHeight="1" x14ac:dyDescent="0.25"/>
    <row r="16" spans="2:14" ht="15.75" x14ac:dyDescent="0.25">
      <c r="D16" s="18" t="str">
        <f>IF(D17="","",IF(D17="glucosio","SI!","NO!"))</f>
        <v/>
      </c>
      <c r="E16" s="18"/>
      <c r="F16" s="18"/>
      <c r="G16" s="18"/>
      <c r="H16" s="18" t="str">
        <f>IF(H17="","",IF(H17="zucchero","SI!","NO!"))</f>
        <v/>
      </c>
    </row>
    <row r="17" spans="2:14" ht="18.75" x14ac:dyDescent="0.3">
      <c r="B17" s="82" t="s">
        <v>30</v>
      </c>
      <c r="C17" s="82"/>
      <c r="D17" s="13"/>
      <c r="E17" s="5" t="s">
        <v>13</v>
      </c>
      <c r="F17" s="76" t="s">
        <v>66</v>
      </c>
      <c r="G17" s="76"/>
      <c r="H17" s="13"/>
      <c r="I17" s="82" t="s">
        <v>38</v>
      </c>
      <c r="J17" s="82"/>
      <c r="K17" s="82" t="s">
        <v>33</v>
      </c>
      <c r="L17" s="82"/>
      <c r="M17" s="82"/>
      <c r="N17" s="5"/>
    </row>
    <row r="18" spans="2:14" ht="9.75" customHeight="1" x14ac:dyDescent="0.25"/>
    <row r="19" spans="2:14" ht="15.75" x14ac:dyDescent="0.25">
      <c r="F19" s="18" t="str">
        <f>IF(F20="","",IF(F20="luce","SI!","NO!"))</f>
        <v/>
      </c>
      <c r="G19" s="18"/>
      <c r="H19" s="18" t="str">
        <f>IF(H20="","",IF(H20="sole","SI!","NO!"))</f>
        <v/>
      </c>
      <c r="I19" s="18"/>
      <c r="J19" s="18"/>
      <c r="K19" s="18"/>
      <c r="L19" s="18" t="str">
        <f>IF(L20="","",IF(L20="clorofilla","SI!","NO!"))</f>
        <v/>
      </c>
    </row>
    <row r="20" spans="2:14" ht="18.75" x14ac:dyDescent="0.3">
      <c r="B20" s="5" t="s">
        <v>34</v>
      </c>
      <c r="C20" s="82" t="s">
        <v>35</v>
      </c>
      <c r="D20" s="82"/>
      <c r="E20" s="5"/>
      <c r="F20" s="13"/>
      <c r="G20" s="2" t="s">
        <v>37</v>
      </c>
      <c r="H20" s="13"/>
      <c r="I20" s="85" t="s">
        <v>39</v>
      </c>
      <c r="J20" s="84"/>
      <c r="K20" s="84"/>
      <c r="L20" s="13"/>
      <c r="M20" s="9" t="s">
        <v>58</v>
      </c>
      <c r="N20" s="5"/>
    </row>
    <row r="21" spans="2:14" ht="9" customHeight="1" x14ac:dyDescent="0.25"/>
    <row r="22" spans="2:14" ht="15.75" x14ac:dyDescent="0.25">
      <c r="G22" s="18" t="str">
        <f>IF(G23="","",IF(G23="verde","SI!","NO!"))</f>
        <v/>
      </c>
      <c r="H22" s="18"/>
      <c r="I22" s="18" t="str">
        <f>IF(I23="","",IF(I23="foglie","SI!","NO!"))</f>
        <v/>
      </c>
    </row>
    <row r="23" spans="2:14" ht="18.75" x14ac:dyDescent="0.3">
      <c r="B23" s="76" t="s">
        <v>65</v>
      </c>
      <c r="C23" s="76"/>
      <c r="D23" s="76"/>
      <c r="E23" s="76"/>
      <c r="F23" s="77"/>
      <c r="G23" s="13"/>
      <c r="H23" s="2" t="s">
        <v>42</v>
      </c>
      <c r="I23" s="13"/>
      <c r="J23" s="5" t="s">
        <v>16</v>
      </c>
      <c r="K23" s="5"/>
      <c r="L23" s="5"/>
      <c r="M23" s="5"/>
    </row>
    <row r="24" spans="2:14" ht="9" customHeight="1" x14ac:dyDescent="0.25"/>
    <row r="25" spans="2:14" ht="15.75" x14ac:dyDescent="0.25">
      <c r="H25" s="18" t="str">
        <f>IF(H26="","",IF(H26="ossigeno","SI!","NO!"))</f>
        <v/>
      </c>
      <c r="I25" s="18"/>
      <c r="J25" s="18"/>
      <c r="K25" s="18"/>
      <c r="L25" s="18"/>
      <c r="M25" s="18" t="str">
        <f>IF(M26="","",IF(M26="stomi","SI!","NO!"))</f>
        <v/>
      </c>
    </row>
    <row r="26" spans="2:14" ht="18.75" x14ac:dyDescent="0.3">
      <c r="B26" s="82" t="s">
        <v>44</v>
      </c>
      <c r="C26" s="82"/>
      <c r="D26" s="82"/>
      <c r="E26" s="82"/>
      <c r="F26" s="82"/>
      <c r="G26" s="82"/>
      <c r="H26" s="13"/>
      <c r="I26" s="76" t="s">
        <v>46</v>
      </c>
      <c r="J26" s="76"/>
      <c r="K26" s="76"/>
      <c r="L26" s="76"/>
      <c r="M26" s="13"/>
    </row>
    <row r="27" spans="2:14" ht="7.5" customHeight="1" x14ac:dyDescent="0.25"/>
    <row r="28" spans="2:14" ht="15.75" x14ac:dyDescent="0.25">
      <c r="G28" s="80" t="str">
        <f>IF(G29="","",IF(G29="anidride carbonica","SI!","NO!"))</f>
        <v/>
      </c>
      <c r="H28" s="80" t="str">
        <f t="shared" ref="H28:I28" si="4">IF(H29="","",IF(H29="ossigeno","SI!","NO!"))</f>
        <v/>
      </c>
      <c r="I28" s="80" t="str">
        <f t="shared" si="4"/>
        <v/>
      </c>
    </row>
    <row r="29" spans="2:14" ht="18.75" x14ac:dyDescent="0.3">
      <c r="B29" s="82" t="s">
        <v>51</v>
      </c>
      <c r="C29" s="82"/>
      <c r="D29" s="82"/>
      <c r="E29" s="82"/>
      <c r="F29" s="82"/>
      <c r="G29" s="75"/>
      <c r="H29" s="75"/>
      <c r="I29" s="75"/>
      <c r="J29" s="10" t="s">
        <v>47</v>
      </c>
      <c r="K29" s="11"/>
      <c r="L29" s="11"/>
      <c r="M29" s="11"/>
    </row>
    <row r="30" spans="2:14" ht="9.75" customHeight="1" x14ac:dyDescent="0.25"/>
    <row r="31" spans="2:14" ht="15.75" x14ac:dyDescent="0.25">
      <c r="B31" s="80" t="str">
        <f t="shared" ref="B31:C31" si="5">IF(B32="","",IF(B32="ossigeno","SI!","NO!"))</f>
        <v/>
      </c>
      <c r="C31" s="80" t="str">
        <f t="shared" si="5"/>
        <v/>
      </c>
    </row>
    <row r="32" spans="2:14" ht="18.75" x14ac:dyDescent="0.3">
      <c r="B32" s="75"/>
      <c r="C32" s="75"/>
      <c r="D32" s="81" t="s">
        <v>48</v>
      </c>
      <c r="E32" s="76"/>
      <c r="F32" s="76"/>
      <c r="G32" s="76"/>
      <c r="H32" s="76"/>
      <c r="I32" s="5"/>
      <c r="J32" s="5"/>
      <c r="K32" s="5"/>
      <c r="L32" s="5"/>
      <c r="M32" s="5"/>
    </row>
    <row r="33" spans="2:13" ht="7.5" customHeight="1" x14ac:dyDescent="0.25"/>
    <row r="34" spans="2:13" ht="15.75" x14ac:dyDescent="0.25">
      <c r="D34" s="80" t="str">
        <f>IF(D35="","",IF(D35="linfa elaborata","SI!","NO!"))</f>
        <v/>
      </c>
      <c r="E34" s="80" t="str">
        <f t="shared" ref="E34" si="6">IF(E35="","",IF(E35="ossigeno","SI!","NO!"))</f>
        <v/>
      </c>
      <c r="F34" s="80" t="str">
        <f t="shared" ref="F34" si="7">IF(F35="","",IF(F35="ossigeno","SI!","NO!"))</f>
        <v/>
      </c>
      <c r="G34" s="18"/>
      <c r="H34" s="18" t="str">
        <f>IF(H35="","",IF(H35="foglie","SI!","NO!"))</f>
        <v/>
      </c>
      <c r="I34" s="18"/>
      <c r="J34" s="18"/>
      <c r="K34" s="18"/>
      <c r="L34" s="18" t="str">
        <f>IF(L35="","",IF(L35="pianta","SI!","NO!"))</f>
        <v/>
      </c>
    </row>
    <row r="35" spans="2:13" ht="18.75" x14ac:dyDescent="0.3">
      <c r="B35" s="82" t="s">
        <v>54</v>
      </c>
      <c r="C35" s="82"/>
      <c r="D35" s="75"/>
      <c r="E35" s="75"/>
      <c r="F35" s="75"/>
      <c r="G35" s="2" t="s">
        <v>0</v>
      </c>
      <c r="H35" s="13"/>
      <c r="I35" s="85" t="s">
        <v>55</v>
      </c>
      <c r="J35" s="84"/>
      <c r="K35" s="84"/>
      <c r="L35" s="13"/>
      <c r="M35" s="5" t="s">
        <v>16</v>
      </c>
    </row>
    <row r="38" spans="2:13" ht="18.75" x14ac:dyDescent="0.3">
      <c r="F38" s="83" t="s">
        <v>60</v>
      </c>
      <c r="G38" s="82"/>
      <c r="H38" s="82"/>
      <c r="I38" s="82"/>
      <c r="J38" s="82"/>
    </row>
  </sheetData>
  <sheetProtection password="9E94" sheet="1" objects="1" scenarios="1"/>
  <mergeCells count="33">
    <mergeCell ref="K17:M17"/>
    <mergeCell ref="F38:J38"/>
    <mergeCell ref="B14:C14"/>
    <mergeCell ref="F14:H14"/>
    <mergeCell ref="B17:C17"/>
    <mergeCell ref="F17:G17"/>
    <mergeCell ref="I17:J17"/>
    <mergeCell ref="B35:C35"/>
    <mergeCell ref="D35:F35"/>
    <mergeCell ref="I35:K35"/>
    <mergeCell ref="C20:D20"/>
    <mergeCell ref="I20:K20"/>
    <mergeCell ref="B23:F23"/>
    <mergeCell ref="B26:G26"/>
    <mergeCell ref="I26:L26"/>
    <mergeCell ref="B29:F29"/>
    <mergeCell ref="G29:I29"/>
    <mergeCell ref="G28:I28"/>
    <mergeCell ref="B31:C31"/>
    <mergeCell ref="D34:F34"/>
    <mergeCell ref="B32:C32"/>
    <mergeCell ref="D32:H32"/>
    <mergeCell ref="B2:M2"/>
    <mergeCell ref="K5:M5"/>
    <mergeCell ref="F8:G8"/>
    <mergeCell ref="B11:C11"/>
    <mergeCell ref="F11:G11"/>
    <mergeCell ref="H11:I11"/>
    <mergeCell ref="L11:M11"/>
    <mergeCell ref="K4:M4"/>
    <mergeCell ref="F7:G7"/>
    <mergeCell ref="H10:I10"/>
    <mergeCell ref="L10:M10"/>
  </mergeCells>
  <conditionalFormatting sqref="C4">
    <cfRule type="expression" dxfId="5" priority="10">
      <formula>"E(C5""piante"";C5"""")"</formula>
    </cfRule>
  </conditionalFormatting>
  <conditionalFormatting sqref="C6">
    <cfRule type="expression" dxfId="4" priority="8">
      <formula>"E(C5&lt;&gt;""piante"";C5&lt;&gt;"""")"</formula>
    </cfRule>
  </conditionalFormatting>
  <conditionalFormatting sqref="C5">
    <cfRule type="expression" dxfId="3" priority="1">
      <formula>C6=2</formula>
    </cfRule>
  </conditionalFormatting>
  <hyperlinks>
    <hyperlink ref="F38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workbookViewId="0"/>
  </sheetViews>
  <sheetFormatPr defaultRowHeight="15" x14ac:dyDescent="0.25"/>
  <cols>
    <col min="1" max="2" width="9.140625" style="1"/>
    <col min="3" max="3" width="10.42578125" style="1" customWidth="1"/>
    <col min="4" max="4" width="12.7109375" style="1" customWidth="1"/>
    <col min="5" max="5" width="1.140625" style="1" customWidth="1"/>
    <col min="6" max="6" width="14.85546875" style="1" customWidth="1"/>
    <col min="7" max="7" width="9.140625" style="1"/>
    <col min="8" max="8" width="12.85546875" style="1" customWidth="1"/>
    <col min="9" max="9" width="16.5703125" style="1" customWidth="1"/>
    <col min="10" max="10" width="16.28515625" style="1" customWidth="1"/>
    <col min="11" max="11" width="6.42578125" style="1" customWidth="1"/>
    <col min="12" max="12" width="14.140625" style="1" customWidth="1"/>
    <col min="13" max="13" width="10.5703125" style="1" customWidth="1"/>
    <col min="14" max="14" width="3.7109375" style="1" customWidth="1"/>
    <col min="15" max="16384" width="9.140625" style="1"/>
  </cols>
  <sheetData>
    <row r="1" spans="2:14" ht="9" customHeight="1" x14ac:dyDescent="0.25"/>
    <row r="2" spans="2:14" ht="18.75" x14ac:dyDescent="0.3">
      <c r="B2" s="73" t="s">
        <v>49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4" ht="8.25" customHeight="1" x14ac:dyDescent="0.25"/>
    <row r="4" spans="2:14" ht="15.75" x14ac:dyDescent="0.25">
      <c r="C4" s="18"/>
      <c r="D4" s="19"/>
      <c r="E4" s="19"/>
      <c r="F4" s="19"/>
      <c r="G4" s="18"/>
      <c r="H4" s="19"/>
      <c r="I4" s="18"/>
      <c r="J4" s="19"/>
      <c r="K4" s="80"/>
      <c r="L4" s="80"/>
      <c r="M4" s="80"/>
    </row>
    <row r="5" spans="2:14" ht="18.75" x14ac:dyDescent="0.3">
      <c r="B5" s="7" t="s">
        <v>17</v>
      </c>
      <c r="C5" s="22" t="s">
        <v>2</v>
      </c>
      <c r="D5" s="3" t="s">
        <v>3</v>
      </c>
      <c r="E5" s="3"/>
      <c r="F5" s="7" t="s">
        <v>62</v>
      </c>
      <c r="G5" s="22" t="s">
        <v>1</v>
      </c>
      <c r="H5" s="4" t="s">
        <v>4</v>
      </c>
      <c r="I5" s="21" t="s">
        <v>5</v>
      </c>
      <c r="J5" s="7" t="s">
        <v>43</v>
      </c>
      <c r="K5" s="86" t="s">
        <v>56</v>
      </c>
      <c r="L5" s="86"/>
      <c r="M5" s="86"/>
    </row>
    <row r="6" spans="2:14" ht="8.25" customHeight="1" x14ac:dyDescent="0.3">
      <c r="B6" s="7"/>
      <c r="C6" s="8"/>
      <c r="D6" s="3"/>
      <c r="E6" s="3"/>
      <c r="F6" s="7"/>
      <c r="G6" s="8"/>
      <c r="H6" s="4"/>
      <c r="I6" s="3"/>
      <c r="J6" s="7"/>
      <c r="K6" s="8"/>
      <c r="L6" s="8"/>
      <c r="M6" s="8"/>
    </row>
    <row r="7" spans="2:14" ht="18.75" x14ac:dyDescent="0.3">
      <c r="B7" s="5"/>
      <c r="C7" s="5"/>
      <c r="D7" s="5"/>
      <c r="E7" s="5"/>
      <c r="F7" s="80"/>
      <c r="G7" s="80"/>
      <c r="H7" s="20"/>
      <c r="I7" s="20"/>
      <c r="J7" s="18"/>
      <c r="K7" s="20"/>
      <c r="L7" s="20"/>
      <c r="M7" s="18"/>
    </row>
    <row r="8" spans="2:14" ht="18.75" x14ac:dyDescent="0.3">
      <c r="B8" s="5" t="s">
        <v>6</v>
      </c>
      <c r="C8" s="5" t="s">
        <v>7</v>
      </c>
      <c r="D8" s="7" t="s">
        <v>8</v>
      </c>
      <c r="E8" s="7"/>
      <c r="F8" s="86" t="s">
        <v>9</v>
      </c>
      <c r="G8" s="86"/>
      <c r="H8" s="5" t="s">
        <v>12</v>
      </c>
      <c r="I8" s="5" t="s">
        <v>10</v>
      </c>
      <c r="J8" s="22" t="s">
        <v>11</v>
      </c>
      <c r="K8" s="5" t="s">
        <v>13</v>
      </c>
      <c r="L8" s="7" t="s">
        <v>18</v>
      </c>
      <c r="M8" s="22" t="s">
        <v>19</v>
      </c>
      <c r="N8" s="5" t="s">
        <v>13</v>
      </c>
    </row>
    <row r="9" spans="2:14" ht="8.25" customHeight="1" x14ac:dyDescent="0.3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4" ht="15.75" x14ac:dyDescent="0.25">
      <c r="D10" s="18"/>
      <c r="E10" s="18"/>
      <c r="F10" s="18"/>
      <c r="G10" s="18"/>
      <c r="H10" s="80"/>
      <c r="I10" s="80"/>
      <c r="J10" s="18"/>
      <c r="K10" s="18"/>
      <c r="L10" s="80"/>
      <c r="M10" s="80"/>
    </row>
    <row r="11" spans="2:14" ht="18.75" x14ac:dyDescent="0.3">
      <c r="B11" s="76" t="s">
        <v>14</v>
      </c>
      <c r="C11" s="77"/>
      <c r="D11" s="22" t="s">
        <v>15</v>
      </c>
      <c r="E11" s="8"/>
      <c r="F11" s="78" t="s">
        <v>20</v>
      </c>
      <c r="G11" s="79"/>
      <c r="H11" s="86" t="s">
        <v>21</v>
      </c>
      <c r="I11" s="86"/>
      <c r="J11" s="9" t="s">
        <v>29</v>
      </c>
      <c r="K11" s="4" t="s">
        <v>28</v>
      </c>
      <c r="L11" s="86" t="s">
        <v>22</v>
      </c>
      <c r="M11" s="86"/>
    </row>
    <row r="12" spans="2:14" ht="6.75" customHeight="1" x14ac:dyDescent="0.3">
      <c r="B12" s="9"/>
      <c r="C12" s="17"/>
      <c r="D12" s="16"/>
      <c r="E12" s="8"/>
      <c r="F12" s="8"/>
      <c r="G12" s="7"/>
      <c r="H12" s="16"/>
      <c r="I12" s="16"/>
      <c r="J12" s="9"/>
      <c r="K12" s="5"/>
      <c r="L12" s="16"/>
      <c r="M12" s="16"/>
    </row>
    <row r="13" spans="2:14" ht="15.75" x14ac:dyDescent="0.25"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2:14" ht="18.75" x14ac:dyDescent="0.3">
      <c r="B14" s="76" t="s">
        <v>23</v>
      </c>
      <c r="C14" s="77"/>
      <c r="D14" s="22" t="s">
        <v>24</v>
      </c>
      <c r="E14" s="8" t="s">
        <v>13</v>
      </c>
      <c r="F14" s="84" t="s">
        <v>25</v>
      </c>
      <c r="G14" s="82"/>
      <c r="H14" s="82"/>
      <c r="I14" s="7" t="s">
        <v>26</v>
      </c>
      <c r="J14" s="5" t="s">
        <v>50</v>
      </c>
      <c r="K14" s="5"/>
      <c r="L14" s="16" t="s">
        <v>27</v>
      </c>
      <c r="M14" s="22" t="s">
        <v>15</v>
      </c>
      <c r="N14" s="5" t="s">
        <v>16</v>
      </c>
    </row>
    <row r="15" spans="2:14" ht="7.5" customHeight="1" x14ac:dyDescent="0.25"/>
    <row r="16" spans="2:14" ht="15.75" x14ac:dyDescent="0.25">
      <c r="D16" s="18"/>
      <c r="E16" s="18"/>
      <c r="F16" s="18"/>
      <c r="G16" s="18"/>
      <c r="H16" s="18"/>
    </row>
    <row r="17" spans="2:14" ht="18.75" x14ac:dyDescent="0.3">
      <c r="B17" s="82" t="s">
        <v>30</v>
      </c>
      <c r="C17" s="82"/>
      <c r="D17" s="22" t="s">
        <v>31</v>
      </c>
      <c r="E17" s="5" t="s">
        <v>13</v>
      </c>
      <c r="F17" s="76" t="s">
        <v>63</v>
      </c>
      <c r="G17" s="76"/>
      <c r="H17" s="22" t="s">
        <v>32</v>
      </c>
      <c r="I17" s="82" t="s">
        <v>38</v>
      </c>
      <c r="J17" s="82"/>
      <c r="K17" s="82" t="s">
        <v>33</v>
      </c>
      <c r="L17" s="82"/>
      <c r="M17" s="82"/>
      <c r="N17" s="5"/>
    </row>
    <row r="18" spans="2:14" ht="8.25" customHeight="1" x14ac:dyDescent="0.25"/>
    <row r="19" spans="2:14" ht="15.75" x14ac:dyDescent="0.25">
      <c r="F19" s="18"/>
      <c r="G19" s="18"/>
      <c r="H19" s="18"/>
      <c r="I19" s="18"/>
      <c r="J19" s="18"/>
      <c r="K19" s="18"/>
      <c r="L19" s="18"/>
    </row>
    <row r="20" spans="2:14" ht="18.75" x14ac:dyDescent="0.3">
      <c r="B20" s="5" t="s">
        <v>34</v>
      </c>
      <c r="C20" s="82" t="s">
        <v>35</v>
      </c>
      <c r="D20" s="82"/>
      <c r="E20" s="5"/>
      <c r="F20" s="22" t="s">
        <v>36</v>
      </c>
      <c r="G20" s="7" t="s">
        <v>37</v>
      </c>
      <c r="H20" s="22" t="s">
        <v>57</v>
      </c>
      <c r="I20" s="85" t="s">
        <v>39</v>
      </c>
      <c r="J20" s="84"/>
      <c r="K20" s="84"/>
      <c r="L20" s="22" t="s">
        <v>40</v>
      </c>
      <c r="M20" s="9" t="s">
        <v>58</v>
      </c>
      <c r="N20" s="5"/>
    </row>
    <row r="21" spans="2:14" ht="11.25" customHeight="1" x14ac:dyDescent="0.25"/>
    <row r="22" spans="2:14" ht="15.75" x14ac:dyDescent="0.25">
      <c r="G22" s="18"/>
      <c r="H22" s="18"/>
      <c r="I22" s="18"/>
    </row>
    <row r="23" spans="2:14" ht="18.75" x14ac:dyDescent="0.3">
      <c r="B23" s="76" t="s">
        <v>64</v>
      </c>
      <c r="C23" s="76"/>
      <c r="D23" s="76"/>
      <c r="E23" s="76"/>
      <c r="F23" s="77"/>
      <c r="G23" s="22" t="s">
        <v>41</v>
      </c>
      <c r="H23" s="7" t="s">
        <v>42</v>
      </c>
      <c r="I23" s="22" t="s">
        <v>15</v>
      </c>
      <c r="J23" s="5" t="s">
        <v>16</v>
      </c>
      <c r="K23" s="5"/>
      <c r="L23" s="5"/>
      <c r="M23" s="5"/>
    </row>
    <row r="24" spans="2:14" ht="9" customHeight="1" x14ac:dyDescent="0.25"/>
    <row r="25" spans="2:14" ht="15.75" x14ac:dyDescent="0.25">
      <c r="H25" s="18"/>
      <c r="I25" s="18"/>
      <c r="J25" s="18"/>
      <c r="K25" s="18"/>
      <c r="L25" s="18"/>
      <c r="M25" s="18"/>
    </row>
    <row r="26" spans="2:14" ht="18.75" x14ac:dyDescent="0.3">
      <c r="B26" s="82" t="s">
        <v>44</v>
      </c>
      <c r="C26" s="82"/>
      <c r="D26" s="82"/>
      <c r="E26" s="82"/>
      <c r="F26" s="82"/>
      <c r="G26" s="82"/>
      <c r="H26" s="22" t="s">
        <v>45</v>
      </c>
      <c r="I26" s="76" t="s">
        <v>46</v>
      </c>
      <c r="J26" s="76"/>
      <c r="K26" s="76"/>
      <c r="L26" s="76"/>
      <c r="M26" s="22" t="s">
        <v>24</v>
      </c>
    </row>
    <row r="27" spans="2:14" ht="9" customHeight="1" x14ac:dyDescent="0.25"/>
    <row r="28" spans="2:14" ht="15.75" x14ac:dyDescent="0.25">
      <c r="G28" s="80"/>
      <c r="H28" s="80"/>
      <c r="I28" s="80"/>
    </row>
    <row r="29" spans="2:14" ht="18.75" x14ac:dyDescent="0.3">
      <c r="B29" s="82" t="s">
        <v>51</v>
      </c>
      <c r="C29" s="82"/>
      <c r="D29" s="82"/>
      <c r="E29" s="82"/>
      <c r="F29" s="82"/>
      <c r="G29" s="86" t="s">
        <v>21</v>
      </c>
      <c r="H29" s="86"/>
      <c r="I29" s="86"/>
      <c r="J29" s="10" t="s">
        <v>47</v>
      </c>
      <c r="K29" s="11"/>
      <c r="L29" s="11"/>
      <c r="M29" s="11"/>
    </row>
    <row r="30" spans="2:14" ht="6.75" customHeight="1" x14ac:dyDescent="0.25"/>
    <row r="31" spans="2:14" ht="15.75" x14ac:dyDescent="0.25">
      <c r="B31" s="80"/>
      <c r="C31" s="80"/>
    </row>
    <row r="32" spans="2:14" ht="18.75" x14ac:dyDescent="0.3">
      <c r="B32" s="86" t="s">
        <v>45</v>
      </c>
      <c r="C32" s="86"/>
      <c r="D32" s="81" t="s">
        <v>48</v>
      </c>
      <c r="E32" s="76"/>
      <c r="F32" s="76"/>
      <c r="G32" s="76"/>
      <c r="H32" s="76"/>
      <c r="I32" s="5"/>
      <c r="J32" s="5"/>
      <c r="K32" s="5"/>
      <c r="L32" s="5"/>
      <c r="M32" s="5"/>
    </row>
    <row r="33" spans="2:13" ht="7.5" customHeight="1" x14ac:dyDescent="0.25"/>
    <row r="34" spans="2:13" ht="15.75" x14ac:dyDescent="0.25">
      <c r="D34" s="80"/>
      <c r="E34" s="80"/>
      <c r="F34" s="80"/>
      <c r="G34" s="18"/>
      <c r="H34" s="18"/>
      <c r="I34" s="18"/>
      <c r="J34" s="18"/>
      <c r="K34" s="18"/>
      <c r="L34" s="18"/>
    </row>
    <row r="35" spans="2:13" ht="18.75" x14ac:dyDescent="0.3">
      <c r="B35" s="82" t="s">
        <v>54</v>
      </c>
      <c r="C35" s="82"/>
      <c r="D35" s="86" t="s">
        <v>52</v>
      </c>
      <c r="E35" s="86"/>
      <c r="F35" s="86"/>
      <c r="G35" s="7" t="s">
        <v>0</v>
      </c>
      <c r="H35" s="22" t="s">
        <v>15</v>
      </c>
      <c r="I35" s="85" t="s">
        <v>55</v>
      </c>
      <c r="J35" s="84"/>
      <c r="K35" s="84"/>
      <c r="L35" s="22" t="s">
        <v>53</v>
      </c>
      <c r="M35" s="5" t="s">
        <v>16</v>
      </c>
    </row>
  </sheetData>
  <sheetProtection password="9E94" sheet="1" objects="1" scenarios="1"/>
  <mergeCells count="32">
    <mergeCell ref="H10:I10"/>
    <mergeCell ref="L10:M10"/>
    <mergeCell ref="B2:M2"/>
    <mergeCell ref="K4:M4"/>
    <mergeCell ref="K5:M5"/>
    <mergeCell ref="F7:G7"/>
    <mergeCell ref="F8:G8"/>
    <mergeCell ref="B11:C11"/>
    <mergeCell ref="F11:G11"/>
    <mergeCell ref="H11:I11"/>
    <mergeCell ref="L11:M11"/>
    <mergeCell ref="B14:C14"/>
    <mergeCell ref="F14:H14"/>
    <mergeCell ref="B17:C17"/>
    <mergeCell ref="F17:G17"/>
    <mergeCell ref="I17:J17"/>
    <mergeCell ref="K17:M17"/>
    <mergeCell ref="C20:D20"/>
    <mergeCell ref="I20:K20"/>
    <mergeCell ref="B23:F23"/>
    <mergeCell ref="B26:G26"/>
    <mergeCell ref="I26:L26"/>
    <mergeCell ref="G28:I28"/>
    <mergeCell ref="B29:F29"/>
    <mergeCell ref="G29:I29"/>
    <mergeCell ref="I35:K35"/>
    <mergeCell ref="B31:C31"/>
    <mergeCell ref="B32:C32"/>
    <mergeCell ref="D32:H32"/>
    <mergeCell ref="D34:F34"/>
    <mergeCell ref="B35:C35"/>
    <mergeCell ref="D35:F35"/>
  </mergeCells>
  <conditionalFormatting sqref="G5">
    <cfRule type="notContainsText" dxfId="2" priority="3" operator="notContains" text="radici">
      <formula>ISERROR(SEARCH("radici",G5))</formula>
    </cfRule>
  </conditionalFormatting>
  <conditionalFormatting sqref="I5">
    <cfRule type="notContainsText" dxfId="1" priority="2" operator="notContains" text="acqua">
      <formula>ISERROR(SEARCH("acqua",I5))</formula>
    </cfRule>
  </conditionalFormatting>
  <conditionalFormatting sqref="K5:M5">
    <cfRule type="notContainsText" dxfId="0" priority="1" operator="notContains" text="sali minerali">
      <formula>ISERROR(SEARCH("sali minerali",K5))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mappa concettuale</vt:lpstr>
      <vt:lpstr>aiuto mappa conc.</vt:lpstr>
      <vt:lpstr>testo</vt:lpstr>
      <vt:lpstr>aiuto testo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2018-04-17T09:14:21Z</dcterms:modified>
</cp:coreProperties>
</file>